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75" documentId="120_S{2AC9BD13-BADA-5192-A53E-5A8FF88502F6}" xr6:coauthVersionLast="47" xr6:coauthVersionMax="47" xr10:uidLastSave="{154B15D3-7E34-42AD-9810-72FD41F2ECE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<sst xmlns="http://schemas.openxmlformats.org/spreadsheetml/2006/main" count="181534" uniqueCount="39143">
  <si>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</si>
  <si>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</si>
  <si>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</si>
  <si>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</si>
  <si>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</si>
  <si>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</si>
  <si>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</si>
  <si>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</si>
  <si>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</si>
  <si>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</si>
  <si>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</si>
  <si>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</si>
  <si>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</si>
  <si>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</si>
  <si>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</si>
  <si>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</si>
  <si>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</si>
  <si>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</si>
  <si>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</si>
  <si>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</si>
  <si>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</si>
  <si>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</si>
  <si>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</si>
  <si>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</si>
  <si>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</si>
  <si>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</si>
  <si>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</si>
  <si>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</si>
  <si>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</si>
  <si>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</si>
  <si>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</si>
  <si>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</si>
  <si>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</si>
  <si>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</si>
  <si>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</si>
  <si>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</si>
  <si>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</si>
  <si>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</si>
  <si>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</si>
  <si>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</si>
  <si>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</si>
  <si>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</si>
  <si>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</si>
  <si>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</si>
  <si>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</si>
  <si>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</si>
  <si>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</si>
  <si>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</si>
  <si>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</si>
  <si>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</si>
  <si>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</si>
  <si>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</si>
  <si>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</si>
  <si>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</si>
  <si>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</si>
  <si>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</si>
  <si>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</si>
  <si>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</si>
  <si>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</si>
  <si>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</si>
  <si>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</si>
  <si>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</si>
  <si>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</si>
  <si>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</si>
  <si>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</si>
  <si>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</si>
  <si>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</si>
  <si>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</si>
  <si>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</si>
  <si>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</si>
  <si>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</si>
  <si>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</si>
  <si>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</si>
  <si>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</si>
  <si>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</si>
  <si>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</si>
  <si>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</si>
  <si>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</si>
  <si>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</si>
  <si>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</si>
  <si>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</si>
  <si>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</si>
  <si>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</si>
  <si>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</si>
  <si>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</si>
  <si>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</si>
  <si>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</si>
  <si>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</si>
  <si>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</si>
  <si>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</si>
  <si>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</si>
  <si>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</si>
  <si>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</si>
  <si>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</si>
  <si>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</si>
  <si>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</si>
  <si>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</si>
  <si>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</si>
  <si>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</si>
  <si>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</si>
  <si>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</si>
  <si>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</si>
  <si>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</si>
  <si>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</si>
  <si>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</si>
  <si>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</si>
  <si>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</si>
  <si>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</si>
  <si>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</si>
  <si>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</si>
  <si>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</si>
  <si>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</si>
  <si>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</si>
  <si>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</si>
  <si>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</si>
  <si>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</si>
  <si>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</si>
  <si>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</si>
  <si>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</si>
  <si>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</si>
  <si>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</si>
  <si>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</si>
  <si>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</si>
  <si>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</si>
  <si>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</si>
  <si>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</si>
  <si>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</si>
  <si>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</si>
  <si>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</si>
  <si>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</si>
  <si>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</si>
  <si>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</si>
  <si>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</si>
  <si>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</si>
  <si>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</si>
  <si>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</si>
  <si>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</si>
  <si>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</si>
  <si>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</si>
  <si>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</si>
  <si>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</si>
  <si>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</si>
  <si>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</si>
  <si>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</si>
  <si>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</si>
  <si>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</si>
  <si>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</si>
  <si>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</si>
  <si>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</si>
  <si>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</si>
  <si>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</si>
  <si>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</si>
  <si>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</si>
  <si>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</si>
  <si>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</si>
  <si>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</si>
  <si>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</si>
  <si>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</si>
  <si>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</si>
  <si>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</si>
  <si>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</si>
  <si>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</si>
  <si>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</si>
  <si>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</si>
  <si>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</si>
  <si>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</si>
  <si>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</si>
  <si>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</si>
  <si>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</si>
  <si>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</si>
  <si>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</si>
  <si>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</si>
  <si>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</si>
  <si>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</si>
  <si>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</si>
  <si>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</si>
  <si>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</si>
  <si>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</si>
  <si>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</si>
  <si>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</si>
  <si>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</si>
  <si>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</si>
  <si>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</si>
  <si>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</si>
  <si>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</si>
  <si>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</si>
  <si>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</si>
  <si>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</si>
  <si>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</si>
  <si>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</si>
  <si>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</si>
  <si>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</si>
  <si>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</si>
  <si>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</si>
  <si>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</si>
  <si>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</si>
  <si>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</si>
  <si>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</si>
  <si>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</si>
  <si>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</si>
  <si>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</si>
  <si>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</si>
  <si>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</si>
  <si>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</si>
  <si>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</si>
  <si>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</si>
  <si>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</si>
  <si>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</si>
  <si>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</si>
  <si>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</si>
  <si>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</si>
  <si>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</si>
  <si>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</si>
  <si>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</si>
  <si>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</si>
  <si>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</si>
  <si>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</si>
  <si>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</si>
  <si>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</si>
  <si>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</si>
  <si>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</si>
  <si>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</si>
  <si>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</si>
  <si>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</si>
  <si>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</si>
  <si>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</si>
  <si>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</si>
  <si>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</si>
  <si>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</si>
  <si>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</si>
  <si>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</si>
  <si>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</si>
  <si>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</si>
  <si>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</si>
  <si>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</si>
  <si>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</si>
  <si>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</si>
  <si>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</si>
  <si>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</si>
  <si>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</si>
  <si>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</si>
  <si>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</si>
  <si>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</si>
  <si>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</si>
  <si>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</si>
  <si>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</si>
  <si>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</si>
  <si>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</si>
  <si>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</si>
  <si>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</si>
  <si>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</si>
  <si>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</si>
  <si>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</si>
  <si>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</si>
  <si>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</si>
  <si>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</si>
  <si>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</si>
  <si>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</si>
  <si>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</si>
  <si>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</si>
  <si>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</si>
  <si>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</si>
  <si>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</si>
  <si>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</si>
  <si>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</si>
  <si>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</si>
  <si>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</si>
  <si>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</si>
  <si>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</si>
  <si>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</si>
  <si>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</si>
  <si>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</si>
  <si>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</si>
  <si>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</si>
  <si>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</si>
  <si>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</si>
  <si>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</si>
  <si>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</si>
  <si>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</si>
  <si>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</si>
  <si>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</si>
  <si>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</si>
  <si>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</si>
  <si>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</si>
  <si>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</si>
  <si>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</si>
  <si>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</si>
  <si>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</si>
  <si>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</si>
  <si>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</si>
  <si>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</si>
  <si>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</si>
  <si>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</si>
  <si>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</si>
  <si>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</si>
  <si>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</si>
  <si>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</si>
  <si>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</si>
  <si>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</si>
  <si>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</si>
  <si>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</si>
  <si>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</si>
  <si>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</si>
  <si>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</si>
  <si>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</si>
  <si>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</si>
  <si>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</si>
  <si>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</si>
  <si>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</si>
  <si>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</si>
  <si>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</si>
  <si>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</si>
  <si>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</si>
  <si>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</si>
  <si>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</si>
  <si>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</si>
  <si>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</si>
  <si>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</si>
  <si>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</si>
  <si>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</si>
  <si>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</si>
  <si>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</si>
  <si>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</si>
  <si>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</si>
  <si>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</si>
  <si>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</si>
  <si>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</si>
  <si>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</si>
  <si>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</si>
  <si>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</si>
  <si>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</si>
  <si>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</si>
  <si>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</si>
  <si>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</si>
  <si>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</si>
  <si>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</si>
  <si>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</si>
  <si>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</si>
  <si>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</si>
  <si>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</si>
  <si>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</si>
  <si>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</si>
  <si>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</si>
  <si>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</si>
  <si>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</si>
  <si>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</si>
  <si>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</si>
  <si>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</si>
  <si>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</si>
  <si>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</si>
  <si>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</si>
  <si>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</si>
  <si>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</si>
  <si>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</si>
  <si>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</si>
  <si>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</si>
  <si>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</si>
  <si>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</si>
  <si>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</si>
  <si>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</si>
  <si>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</si>
  <si>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</si>
  <si>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</si>
  <si>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</si>
  <si>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</si>
  <si>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</si>
  <si>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</si>
  <si>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</si>
  <si>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</si>
  <si>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</si>
  <si>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</si>
  <si>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</si>
  <si>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</si>
  <si>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</si>
  <si>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</si>
  <si>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</si>
  <si>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</si>
  <si>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</si>
  <si>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</si>
  <si>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</si>
  <si>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</si>
  <si>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</si>
  <si>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</si>
  <si>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</si>
  <si>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</si>
  <si>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</si>
  <si>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</si>
  <si>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</si>
  <si>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</si>
  <si>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</si>
  <si>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</si>
  <si>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</si>
  <si>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</si>
  <si>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</si>
  <si>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</si>
  <si>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</si>
  <si>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</si>
  <si>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</si>
  <si>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</si>
  <si>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</si>
  <si>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</si>
  <si>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</si>
  <si>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</si>
  <si>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</si>
  <si>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</si>
  <si>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</si>
  <si>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</si>
  <si>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</si>
  <si>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</si>
  <si>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</si>
  <si>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</si>
  <si>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</si>
  <si>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</si>
  <si>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</si>
  <si>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</si>
  <si>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</si>
  <si>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</si>
  <si>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</si>
  <si>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</si>
  <si>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</si>
  <si>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</si>
  <si>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</si>
  <si>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</si>
  <si>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</si>
  <si>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</si>
  <si>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</si>
  <si>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</si>
  <si>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</si>
  <si>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</si>
  <si>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</si>
  <si>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</si>
  <si>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</si>
  <si>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</si>
  <si>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</si>
  <si>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</si>
  <si>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</si>
  <si>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</si>
  <si>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</si>
  <si>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</si>
  <si>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</si>
  <si>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</si>
  <si>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</si>
  <si>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</si>
  <si>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</si>
  <si>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</si>
  <si>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</si>
  <si>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</si>
  <si>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</si>
  <si>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</si>
  <si>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</si>
  <si>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</si>
  <si>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</si>
  <si>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</si>
  <si>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</si>
  <si>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</si>
  <si>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</si>
  <si>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</si>
  <si>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</si>
  <si>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</si>
  <si>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</si>
  <si>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</si>
  <si>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</si>
  <si>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</si>
  <si>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</si>
  <si>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</si>
  <si>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</si>
  <si>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</si>
  <si>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</si>
  <si>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</si>
  <si>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</si>
  <si>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</si>
  <si>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</si>
  <si>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</si>
  <si>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</si>
  <si>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</si>
  <si>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</si>
  <si>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</si>
  <si>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</si>
  <si>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</si>
  <si>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</si>
  <si>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</si>
  <si>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</si>
  <si>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</si>
  <si>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</si>
  <si>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</si>
  <si>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</si>
  <si>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</si>
  <si>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</si>
  <si>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</si>
  <si>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</si>
  <si>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</si>
  <si>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</si>
  <si>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</si>
  <si>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</si>
  <si>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</si>
  <si>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</si>
  <si>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</si>
  <si>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</si>
  <si>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</si>
  <si>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</si>
  <si>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</si>
  <si>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</si>
  <si>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</si>
  <si>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</si>
  <si>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</si>
  <si>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</si>
  <si>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</si>
  <si>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</si>
  <si>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</si>
  <si>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</si>
  <si>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</si>
  <si>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</si>
  <si>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</si>
  <si>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</si>
  <si>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</si>
  <si>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</si>
  <si>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</si>
  <si>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</si>
  <si>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</si>
  <si>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</si>
  <si>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</si>
  <si>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</si>
  <si>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</si>
  <si>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</si>
  <si>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</si>
  <si>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</si>
  <si>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</si>
  <si>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</si>
  <si>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</si>
  <si>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</si>
  <si>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</si>
  <si>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</si>
  <si>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</si>
  <si>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</si>
  <si>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</si>
  <si>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</si>
  <si>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</si>
  <si>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</si>
  <si>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</si>
  <si>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</si>
  <si>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</si>
  <si>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</si>
  <si>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</si>
  <si>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</si>
  <si>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</si>
  <si>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</si>
  <si>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</si>
  <si>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</si>
  <si>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</si>
  <si>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</si>
  <si>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</si>
  <si>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</si>
  <si>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</si>
  <si>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</si>
  <si>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</si>
  <si>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</si>
  <si>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</si>
  <si>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</si>
  <si>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</si>
  <si>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</si>
  <si>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</si>
  <si>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</si>
  <si>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</si>
  <si>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</si>
  <si>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</si>
  <si>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</si>
  <si>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</si>
  <si>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</si>
  <si>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</si>
  <si>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</si>
  <si>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</si>
  <si>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</si>
  <si>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</si>
  <si>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</si>
  <si>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</si>
  <si>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</si>
  <si>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</si>
  <si>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</si>
  <si>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</si>
  <si>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</si>
  <si>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</si>
  <si>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</si>
  <si>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</si>
  <si>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</si>
  <si>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</si>
  <si>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</si>
  <si>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</si>
  <si>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</si>
  <si>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</si>
  <si>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</si>
  <si>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</si>
  <si>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</si>
  <si>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</si>
  <si>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</si>
  <si>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</si>
  <si>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</si>
  <si>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</si>
  <si>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</si>
  <si>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</si>
  <si>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</si>
  <si>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</si>
  <si>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</si>
  <si>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</si>
  <si>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</si>
  <si>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</si>
  <si>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</si>
  <si>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</si>
  <si>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</si>
  <si>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</si>
  <si>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</si>
  <si>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</si>
  <si>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</si>
  <si>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</si>
  <si>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</si>
  <si>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</si>
  <si>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</si>
  <si>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</si>
  <si>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</si>
  <si>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</si>
  <si>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</si>
  <si>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</si>
  <si>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</si>
  <si>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</si>
  <si>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</si>
  <si>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</si>
  <si>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</si>
  <si>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</si>
  <si>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</si>
  <si>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</si>
  <si>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</si>
  <si>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</si>
  <si>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</si>
  <si>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</si>
  <si>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</si>
  <si>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</si>
  <si>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</si>
  <si>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</si>
  <si>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</si>
  <si>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</si>
  <si>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</si>
  <si>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</si>
  <si>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</si>
  <si>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</si>
  <si>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</si>
  <si>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</si>
  <si>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</si>
  <si>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</si>
  <si>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</si>
  <si>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</si>
  <si>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</si>
  <si>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</si>
  <si>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</si>
  <si>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</si>
  <si>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</si>
  <si>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</si>
  <si>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</si>
  <si>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</si>
  <si>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</si>
  <si>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</si>
  <si>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</si>
  <si>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</si>
  <si>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</si>
  <si>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</si>
  <si>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</si>
  <si>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</si>
  <si>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</si>
  <si>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</si>
  <si>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</si>
  <si>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</si>
  <si>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</si>
  <si>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</si>
  <si>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</si>
  <si>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</si>
  <si>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</si>
  <si>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</si>
  <si>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</si>
  <si>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</si>
  <si>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</si>
  <si>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</si>
  <si>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</si>
  <si>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</si>
  <si>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</si>
  <si>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</si>
  <si>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</si>
  <si>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</si>
  <si>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</si>
  <si>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</si>
  <si>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</si>
  <si>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</si>
  <si>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</si>
  <si>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</si>
  <si>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</si>
  <si>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</si>
  <si>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</si>
  <si>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</si>
  <si>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</si>
  <si>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</si>
  <si>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</si>
  <si>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</si>
  <si>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</si>
  <si>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</si>
  <si>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</si>
  <si>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</si>
  <si>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</si>
  <si>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</si>
  <si>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</si>
  <si>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</si>
  <si>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</si>
  <si>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</si>
  <si>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</si>
  <si>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</si>
  <si>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</si>
  <si>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</si>
  <si>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</si>
  <si>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</si>
  <si>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</si>
  <si>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</si>
  <si>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</si>
  <si>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</si>
  <si>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</si>
  <si>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</si>
  <si>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</si>
  <si>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</si>
  <si>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</si>
  <si>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</si>
  <si>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</si>
  <si>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</si>
  <si>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</si>
  <si>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</si>
  <si>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</si>
  <si>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</si>
  <si>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</si>
  <si>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</si>
  <si>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</si>
  <si>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</si>
  <si>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</si>
  <si>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</si>
  <si>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</si>
  <si>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</si>
  <si>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</si>
  <si>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</si>
  <si>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</si>
  <si>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</si>
  <si>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</si>
  <si>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</si>
  <si>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</si>
  <si>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</si>
  <si>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</si>
  <si>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</si>
  <si>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</si>
  <si>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</si>
  <si>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</si>
  <si>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</si>
  <si>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</si>
  <si>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</si>
  <si>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</si>
  <si>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</si>
  <si>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</si>
  <si>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</si>
  <si>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</si>
  <si>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</si>
  <si>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</si>
  <si>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</si>
  <si>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</si>
  <si>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</si>
  <si>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</si>
  <si>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</si>
  <si>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</si>
  <si>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</si>
  <si>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</si>
  <si>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</si>
  <si>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</si>
  <si>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</si>
  <si>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</si>
  <si>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</si>
  <si>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</si>
  <si>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</si>
  <si>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</si>
  <si>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</si>
  <si>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</si>
  <si>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</si>
  <si>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</si>
  <si>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</si>
  <si>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</si>
  <si>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</si>
  <si>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</si>
  <si>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</si>
  <si>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</si>
  <si>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</si>
  <si>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</si>
  <si>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</si>
  <si>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</si>
  <si>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</si>
  <si>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</si>
  <si>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</si>
  <si>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</si>
  <si>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</si>
  <si>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</si>
  <si>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</si>
  <si>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</si>
  <si>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</si>
  <si>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</si>
  <si>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</si>
  <si>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</si>
  <si>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</si>
  <si>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</si>
  <si>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</si>
  <si>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</si>
  <si>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</si>
  <si>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</si>
  <si>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</si>
  <si>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</si>
  <si>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</si>
  <si>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</si>
  <si>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</si>
  <si>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</si>
  <si>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</si>
  <si>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</si>
  <si>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</si>
  <si>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</si>
  <si>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</si>
  <si>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</si>
  <si>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</si>
  <si>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</si>
  <si>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</si>
  <si>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</si>
  <si>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</si>
  <si>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</si>
  <si>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</si>
  <si>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</si>
  <si>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</si>
  <si>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</si>
  <si>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</si>
  <si>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</si>
  <si>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</si>
  <si>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</si>
  <si>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</si>
  <si>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</si>
  <si>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</si>
  <si>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</si>
  <si>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</si>
  <si>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</si>
  <si>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</si>
  <si>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</si>
  <si>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</si>
  <si>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</si>
  <si>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</si>
  <si>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</si>
  <si>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</si>
  <si>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</si>
  <si>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</si>
  <si>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</si>
  <si>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</si>
  <si>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</si>
  <si>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</si>
  <si>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</si>
  <si>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</si>
  <si>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</si>
  <si>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</si>
  <si>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</si>
  <si>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</si>
  <si>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</si>
  <si>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</si>
  <si>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</si>
  <si>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</si>
  <si>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</si>
  <si>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</si>
  <si>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</si>
  <si>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</si>
  <si>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</si>
  <si>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</si>
  <si>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</si>
  <si>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</si>
  <si>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</si>
  <si>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</si>
  <si>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</si>
  <si>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</si>
  <si>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</si>
  <si>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</si>
  <si>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</si>
  <si>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</si>
  <si>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</si>
  <si>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</si>
  <si>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</si>
  <si>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</si>
  <si>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</si>
  <si>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</si>
  <si>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</si>
  <si>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</si>
  <si>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</si>
  <si>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</si>
  <si>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</si>
  <si>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</si>
  <si>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</si>
  <si>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</si>
  <si>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</si>
  <si>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</si>
  <si>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</si>
  <si>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</si>
  <si>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</si>
  <si>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</si>
  <si>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</si>
  <si>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</si>
  <si>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</si>
  <si>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</si>
  <si>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</si>
  <si>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</si>
  <si>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</si>
  <si>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</si>
  <si>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</si>
  <si>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</si>
  <si>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</si>
  <si>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</si>
  <si>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</si>
  <si>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</si>
  <si>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</si>
  <si>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</si>
  <si>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</si>
  <si>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</si>
  <si>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</si>
  <si>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</si>
  <si>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</si>
  <si>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</si>
  <si>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</si>
  <si>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</si>
  <si>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</si>
  <si>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</si>
  <si>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</si>
  <si>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</si>
  <si>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</si>
  <si>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</si>
  <si>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</si>
  <si>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</si>
  <si>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</si>
  <si>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</si>
  <si>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</si>
  <si>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</si>
  <si>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</si>
  <si>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</si>
  <si>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</si>
  <si>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</si>
  <si>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</si>
  <si>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</si>
  <si>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</si>
  <si>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</si>
  <si>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</si>
  <si>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</si>
  <si>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</si>
  <si>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</si>
  <si>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</si>
  <si>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</si>
  <si>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</si>
  <si>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</si>
  <si>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</si>
  <si>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</si>
  <si>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</si>
  <si>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</si>
  <si>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</si>
  <si>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</si>
  <si>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</si>
  <si>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</si>
  <si>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</si>
  <si>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</si>
  <si>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</si>
  <si>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</si>
  <si>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</si>
  <si>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</si>
  <si>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</si>
  <si>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</si>
  <si>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</si>
  <si>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</si>
  <si>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</si>
  <si>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</si>
  <si>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</si>
  <si>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</si>
  <si>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</si>
  <si>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</si>
  <si>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</si>
  <si>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</si>
  <si>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</si>
  <si>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</si>
  <si>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</si>
  <si>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</si>
  <si>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</si>
  <si>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</si>
  <si>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</si>
  <si>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</si>
  <si>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</si>
  <si>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</si>
  <si>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</si>
  <si>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</si>
  <si>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</si>
  <si>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</si>
  <si>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</si>
  <si>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</si>
  <si>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</si>
  <si>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</si>
  <si>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</si>
  <si>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</si>
  <si>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</si>
  <si>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</si>
  <si>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</si>
  <si>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</si>
  <si>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</si>
  <si>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</si>
  <si>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</si>
  <si>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</si>
  <si>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</si>
  <si>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</si>
  <si>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</si>
  <si>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</si>
  <si>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</si>
  <si>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</si>
  <si>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</si>
  <si>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</si>
  <si>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</si>
  <si>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</si>
  <si>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</si>
  <si>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</si>
  <si>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</si>
  <si>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</si>
  <si>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</si>
  <si>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</si>
  <si>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</si>
  <si>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</si>
  <si>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</si>
  <si>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</si>
  <si>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</si>
  <si>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</si>
  <si>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</si>
  <si>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</si>
  <si>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</si>
  <si>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</si>
  <si>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</si>
  <si>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</si>
  <si>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</si>
  <si>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</si>
  <si>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</si>
  <si>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</si>
  <si>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</si>
  <si>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</si>
  <si>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</si>
  <si>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</si>
  <si>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</si>
  <si>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</si>
  <si>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</si>
  <si>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</si>
  <si>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</si>
  <si>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</si>
  <si>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</si>
  <si>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</si>
  <si>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</si>
  <si>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</si>
  <si>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</si>
  <si>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</si>
  <si>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</si>
  <si>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</si>
  <si>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</si>
  <si>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</si>
  <si>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</si>
  <si>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</si>
  <si>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</si>
  <si>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</si>
  <si>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</si>
  <si>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</si>
  <si>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</si>
  <si>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</si>
  <si>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</si>
  <si>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</si>
  <si>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</si>
  <si>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</si>
  <si>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</si>
  <si>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</si>
  <si>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</si>
  <si>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</si>
  <si>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</si>
  <si>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</si>
  <si>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</si>
  <si>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</si>
  <si>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</si>
  <si>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</si>
  <si>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</si>
  <si>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</si>
  <si>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</si>
  <si>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</si>
  <si>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</si>
  <si>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</si>
  <si>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</si>
  <si>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</si>
  <si>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</si>
  <si>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</si>
  <si>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</si>
  <si>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</si>
  <si>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</si>
  <si>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</si>
  <si>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</si>
  <si>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</si>
  <si>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</si>
  <si>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</si>
  <si>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</si>
  <si>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</si>
  <si>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</si>
  <si>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</si>
  <si>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</si>
  <si>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</si>
  <si>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</si>
  <si>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</si>
  <si>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</si>
  <si>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</si>
  <si>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</si>
  <si>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</si>
  <si>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</si>
  <si>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</si>
  <si>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</si>
  <si>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</si>
  <si>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</si>
  <si>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</si>
  <si>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</si>
  <si>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</si>
  <si>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</si>
  <si>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</si>
  <si>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</si>
  <si>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</si>
  <si>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</si>
  <si>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</si>
  <si>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</si>
  <si>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</si>
  <si>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</si>
  <si>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</si>
  <si>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</si>
  <si>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</si>
  <si>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</si>
  <si>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</si>
  <si>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</si>
  <si>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</si>
  <si>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</si>
  <si>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</si>
  <si>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</si>
  <si>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</si>
  <si>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</si>
  <si>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</si>
  <si>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</si>
  <si>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</si>
  <si>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</si>
  <si>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</si>
  <si>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</si>
  <si>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</si>
  <si>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</si>
  <si>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</si>
  <si>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</si>
  <si>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</si>
  <si>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</si>
  <si>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</si>
  <si>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</si>
  <si>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</si>
  <si>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</si>
  <si>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</si>
  <si>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</si>
  <si>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</si>
  <si>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</si>
  <si>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</si>
  <si>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</si>
  <si>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</si>
  <si>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</si>
  <si>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</si>
  <si>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</si>
  <si>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</si>
  <si>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</si>
  <si>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</si>
  <si>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</si>
  <si>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</si>
  <si>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</si>
  <si>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</si>
  <si>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</si>
  <si>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</si>
  <si>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</si>
  <si>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</si>
  <si>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</si>
  <si>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</si>
  <si>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</si>
  <si>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</si>
  <si>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</si>
  <si>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</si>
  <si>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</si>
  <si>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</si>
  <si>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</si>
  <si>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</si>
  <si>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</si>
  <si>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</si>
  <si>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</si>
  <si>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</si>
  <si>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</si>
  <si>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</si>
  <si>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</si>
  <si>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</si>
  <si>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</si>
  <si>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</si>
  <si>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</si>
  <si>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</si>
  <si>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</si>
  <si>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</si>
  <si>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</si>
  <si>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</si>
  <si>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</si>
  <si>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</si>
  <si>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</si>
  <si>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</si>
  <si>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</si>
  <si>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</si>
  <si>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</si>
  <si>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</si>
  <si>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</si>
  <si>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</si>
  <si>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</si>
  <si>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</si>
  <si>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</si>
  <si>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</si>
  <si>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</si>
  <si>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</si>
  <si>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</si>
  <si>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</si>
  <si>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</si>
  <si>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</si>
  <si>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</si>
  <si>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</si>
  <si>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</si>
  <si>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</si>
  <si>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</si>
  <si>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</si>
  <si>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</si>
  <si>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</si>
  <si>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</si>
  <si>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</si>
  <si>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</si>
  <si>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</si>
  <si>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</si>
  <si>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</si>
  <si>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</si>
  <si>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</si>
  <si>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</si>
  <si>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</si>
  <si>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</si>
  <si>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</si>
  <si>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</si>
  <si>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</si>
  <si>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</si>
  <si>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</si>
  <si>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</si>
  <si>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</si>
  <si>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</si>
  <si>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</si>
  <si>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</si>
  <si>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</si>
  <si>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</si>
  <si>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</si>
  <si>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</si>
  <si>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</si>
  <si>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</si>
  <si>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</si>
  <si>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</si>
  <si>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</si>
  <si>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</si>
  <si>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</si>
  <si>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</si>
  <si>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</si>
  <si>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</si>
  <si>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</si>
  <si>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</si>
  <si>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</si>
  <si>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</si>
  <si>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</si>
  <si>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</si>
  <si>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</si>
  <si>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</si>
  <si>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</si>
  <si>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</si>
  <si>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</si>
  <si>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</si>
  <si>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</si>
  <si>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</si>
  <si>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</si>
  <si>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</si>
  <si>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</si>
  <si>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</si>
  <si>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</si>
  <si>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</si>
  <si>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</si>
  <si>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</si>
  <si>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</si>
  <si>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</si>
  <si>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</si>
  <si>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</si>
  <si>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</si>
  <si>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</si>
  <si>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</si>
  <si>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</si>
  <si>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</si>
  <si>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</si>
  <si>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</si>
  <si>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</si>
  <si>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</si>
  <si>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</si>
  <si>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</si>
  <si>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</si>
  <si>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</si>
  <si>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</si>
  <si>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</si>
  <si>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</si>
  <si>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</si>
  <si>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</si>
  <si>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</si>
  <si>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</si>
  <si>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</si>
  <si>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</si>
  <si>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</si>
  <si>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</si>
  <si>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</si>
  <si>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</si>
  <si>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</si>
  <si>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</si>
  <si>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</si>
  <si>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</si>
  <si>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</si>
  <si>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</si>
  <si>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</si>
  <si>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</si>
  <si>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</si>
  <si>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</si>
  <si>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</si>
  <si>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</si>
  <si>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</si>
  <si>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</si>
  <si>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</si>
  <si>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</si>
  <si>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</si>
  <si>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</si>
  <si>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</si>
  <si>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</si>
  <si>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</si>
  <si>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</si>
  <si>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</si>
  <si>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</si>
  <si>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</si>
  <si>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</si>
  <si>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</si>
  <si>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</si>
  <si>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</si>
  <si>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</si>
  <si>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</si>
  <si>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</si>
  <si>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</si>
  <si>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</si>
  <si>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</si>
  <si>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</si>
  <si>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</si>
  <si>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</si>
  <si>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</si>
  <si>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</si>
  <si>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</si>
  <si>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</si>
  <si>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</si>
  <si>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</si>
  <si>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</si>
  <si>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</si>
  <si>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</si>
  <si>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</si>
  <si>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</si>
  <si>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</si>
  <si>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</si>
  <si>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</si>
  <si>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</si>
  <si>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</si>
  <si>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</si>
  <si>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</si>
  <si>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</si>
  <si>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</si>
  <si>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</si>
  <si>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</si>
  <si>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</si>
  <si>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</si>
  <si>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</si>
  <si>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</si>
  <si>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</si>
  <si>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</si>
  <si>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</si>
  <si>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</si>
  <si>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</si>
  <si>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</si>
  <si>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</si>
  <si>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</si>
  <si>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</si>
  <si>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</si>
  <si>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</si>
  <si>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</si>
  <si>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</si>
  <si>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</si>
  <si>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</si>
  <si>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</si>
  <si>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</si>
  <si>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</si>
  <si>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</si>
  <si>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</si>
  <si>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</si>
  <si>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</si>
  <si>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</si>
  <si>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</si>
  <si>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</si>
  <si>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</si>
  <si>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</si>
  <si>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</si>
  <si>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</si>
  <si>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</si>
  <si>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</si>
  <si>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</si>
  <si>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</si>
  <si>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</si>
  <si>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</si>
  <si>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</si>
  <si>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</si>
  <si>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</si>
  <si>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</si>
  <si>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</si>
  <si>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</si>
  <si>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</si>
  <si>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</si>
  <si>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</si>
  <si>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</si>
  <si>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</si>
  <si>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</si>
  <si>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</si>
  <si>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</si>
  <si>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</si>
  <si>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</si>
  <si>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</si>
  <si>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</si>
  <si>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</si>
  <si>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</si>
  <si>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</si>
  <si>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</si>
  <si>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</si>
  <si>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</si>
  <si>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</si>
  <si>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</si>
  <si>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</si>
  <si>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</si>
  <si>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</si>
  <si>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</si>
  <si>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</si>
  <si>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</si>
  <si>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</si>
  <si>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</si>
  <si>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</si>
  <si>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</si>
  <si>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</si>
  <si>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</si>
  <si>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</si>
  <si>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</si>
  <si>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</si>
  <si>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</si>
  <si>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</si>
  <si>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</si>
  <si>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</si>
  <si>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</si>
  <si>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</si>
  <si>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</si>
  <si>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</si>
  <si>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</si>
  <si>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</si>
  <si>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</si>
  <si>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</si>
  <si>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</si>
  <si>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</si>
  <si>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</si>
  <si>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</si>
  <si>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</si>
  <si>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</si>
  <si>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</si>
  <si>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</si>
  <si>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</si>
  <si>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</si>
  <si>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</si>
  <si>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</si>
  <si>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</si>
  <si>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</si>
  <si>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</si>
  <si>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</si>
  <si>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</si>
  <si>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</si>
  <si>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</si>
  <si>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</si>
  <si>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</si>
  <si>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</si>
  <si>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</si>
  <si>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</si>
  <si>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</si>
  <si>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</si>
  <si>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</si>
  <si>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</si>
  <si>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</si>
  <si>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</si>
  <si>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</si>
  <si>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</si>
  <si>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</si>
  <si>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</si>
  <si>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</si>
  <si>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</si>
  <si>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</si>
  <si>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</si>
  <si>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</si>
  <si>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</si>
  <si>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</si>
  <si>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</si>
  <si>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</si>
  <si>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</si>
  <si>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</si>
  <si>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</si>
  <si>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</si>
  <si>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</si>
  <si>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</si>
  <si>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</si>
  <si>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</si>
  <si>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</si>
  <si>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</si>
  <si>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</si>
  <si>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</si>
  <si>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</si>
  <si>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</si>
  <si>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</si>
  <si>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</si>
  <si>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</si>
  <si>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</si>
  <si>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</si>
  <si>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</si>
  <si>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</si>
  <si>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</si>
  <si>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</si>
  <si>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</si>
  <si>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</si>
  <si>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</si>
  <si>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</si>
  <si>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</si>
  <si>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</si>
  <si>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</si>
  <si>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</si>
  <si>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</si>
  <si>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</si>
  <si>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</si>
  <si>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</si>
  <si>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</si>
  <si>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</si>
  <si>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</si>
  <si>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</si>
  <si>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</si>
  <si>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</si>
  <si>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</si>
  <si>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</si>
  <si>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</si>
  <si>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</si>
  <si>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</si>
  <si>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</si>
  <si>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</si>
  <si>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</si>
  <si>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</si>
  <si>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</si>
  <si>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</si>
  <si>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</si>
  <si>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</si>
  <si>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</si>
  <si>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</si>
  <si>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</si>
  <si>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</si>
  <si>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</si>
  <si>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</si>
  <si>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</si>
  <si>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</si>
  <si>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</si>
  <si>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</si>
  <si>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</si>
  <si>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</si>
  <si>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</si>
  <si>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</si>
  <si>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</si>
  <si>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</si>
  <si>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</si>
  <si>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</si>
  <si>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</si>
  <si>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</si>
  <si>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</si>
  <si>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</si>
  <si>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</si>
  <si>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</si>
  <si>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</si>
  <si>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</si>
  <si>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</si>
  <si>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</si>
  <si>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</si>
  <si>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</si>
  <si>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</si>
  <si>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</si>
  <si>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</si>
  <si>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</si>
  <si>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</si>
  <si>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</si>
  <si>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</si>
  <si>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</si>
  <si>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</si>
  <si>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</si>
  <si>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</si>
  <si>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</si>
  <si>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</si>
  <si>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</si>
  <si>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</si>
  <si>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</si>
  <si>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</si>
  <si>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</si>
  <si>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</si>
  <si>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</si>
  <si>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</si>
  <si>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</si>
  <si>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</si>
  <si>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</si>
  <si>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</si>
  <si>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</si>
  <si>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</si>
  <si>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</si>
  <si>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</si>
  <si>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</si>
  <si>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</si>
  <si>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</si>
  <si>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</si>
  <si>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</si>
  <si>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</si>
  <si>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</si>
  <si>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</si>
  <si>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</si>
  <si>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</si>
  <si>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</si>
  <si>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</si>
  <si>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</si>
  <si>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</si>
  <si>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</si>
  <si>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</si>
  <si>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</si>
  <si>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</si>
  <si>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</si>
  <si>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</si>
  <si>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</si>
  <si>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</si>
  <si>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</si>
  <si>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</si>
  <si>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</si>
  <si>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</si>
  <si>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</si>
  <si>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</si>
  <si>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</si>
  <si>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</si>
  <si>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</si>
  <si>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</si>
  <si>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</si>
  <si>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</si>
  <si>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</si>
  <si>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</si>
  <si>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</si>
  <si>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</si>
  <si>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</si>
  <si>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</si>
  <si>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</si>
  <si>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</si>
  <si>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</si>
  <si>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</si>
  <si>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</si>
  <si>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</si>
  <si>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</si>
  <si>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</si>
  <si>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</si>
  <si>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</si>
  <si>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</si>
  <si>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</si>
  <si>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</si>
  <si>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</si>
  <si>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</si>
  <si>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</si>
  <si>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</si>
  <si>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</si>
  <si>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</si>
  <si>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</si>
  <si>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</si>
  <si>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</si>
  <si>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</si>
  <si>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</si>
  <si>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</si>
  <si>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</si>
  <si>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</si>
  <si>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</si>
  <si>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</si>
  <si>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</si>
  <si>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</si>
  <si>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</si>
  <si>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</si>
  <si>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</si>
  <si>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</si>
  <si>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</si>
  <si>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</si>
  <si>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</si>
  <si>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</si>
  <si>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</si>
  <si>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</si>
  <si>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</si>
  <si>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</si>
  <si>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</si>
  <si>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</si>
  <si>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</si>
  <si>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</si>
  <si>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</si>
  <si>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</si>
  <si>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</si>
  <si>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</si>
  <si>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</si>
  <si>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</si>
  <si>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</si>
  <si>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</si>
  <si>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</si>
  <si>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</si>
  <si>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</si>
  <si>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</si>
  <si>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</si>
  <si>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</si>
  <si>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</si>
  <si>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</si>
  <si>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</si>
  <si>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</si>
  <si>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</si>
  <si>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</si>
  <si>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</si>
  <si>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</si>
  <si>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</si>
  <si>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</si>
  <si>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</si>
  <si>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</si>
  <si>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</si>
  <si>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</si>
  <si>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</si>
  <si>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</si>
  <si>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</si>
  <si>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</si>
  <si>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</si>
  <si>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</si>
  <si>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</si>
  <si>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</si>
  <si>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</si>
  <si>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</si>
  <si>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</si>
  <si>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</si>
  <si>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</si>
  <si>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</si>
  <si>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</si>
  <si>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</si>
  <si>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</si>
  <si>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</si>
  <si>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</si>
  <si>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</si>
  <si>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</si>
  <si>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</si>
  <si>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</si>
  <si>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</si>
  <si>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</si>
  <si>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</si>
  <si>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</si>
  <si>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</si>
  <si>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</si>
  <si>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</si>
  <si>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</si>
  <si>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</si>
  <si>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</si>
  <si>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</si>
  <si>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</si>
  <si>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</si>
  <si>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</si>
  <si>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</si>
  <si>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</si>
  <si>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</si>
  <si>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</si>
  <si>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</si>
  <si>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</si>
  <si>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</si>
  <si>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</si>
  <si>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</si>
  <si>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</si>
  <si>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</si>
  <si>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</si>
  <si>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</si>
  <si>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</si>
  <si>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</si>
  <si>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</si>
  <si>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</si>
  <si>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</si>
  <si>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</si>
  <si>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</si>
  <si>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</si>
  <si>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</si>
  <si>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</si>
  <si>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</si>
  <si>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</si>
  <si>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</si>
  <si>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</si>
  <si>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</si>
  <si>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</si>
  <si>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</si>
  <si>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</si>
  <si>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</si>
  <si>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</si>
  <si>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</si>
  <si>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</si>
  <si>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</si>
  <si>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</si>
  <si>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</si>
  <si>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</si>
  <si>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</si>
  <si>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</si>
  <si>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</si>
  <si>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</si>
  <si>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</si>
  <si>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</si>
  <si>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</si>
  <si>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</si>
  <si>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</si>
  <si>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</si>
  <si>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</si>
  <si>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</si>
  <si>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</si>
  <si>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</si>
  <si>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</si>
  <si>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</si>
  <si>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</si>
  <si>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</si>
  <si>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</si>
  <si>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</si>
  <si>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</si>
  <si>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</si>
  <si>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</si>
  <si>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</si>
  <si>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</si>
  <si>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</si>
  <si>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</si>
  <si>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</si>
  <si>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</si>
  <si>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</si>
  <si>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</si>
  <si>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</si>
  <si>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</si>
  <si>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</si>
  <si>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</si>
  <si>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</si>
  <si>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</si>
  <si>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</si>
  <si>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</si>
  <si>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</si>
  <si>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</si>
  <si>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</si>
  <si>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</si>
  <si>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</si>
  <si>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</si>
  <si>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</si>
  <si>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</si>
  <si>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</si>
  <si>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</si>
  <si>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</si>
  <si>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</si>
  <si>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</si>
  <si>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</si>
  <si>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</si>
  <si>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</si>
  <si>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</si>
  <si>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</si>
  <si>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</si>
  <si>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</si>
  <si>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</si>
  <si>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</si>
  <si>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</si>
  <si>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</si>
  <si>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</si>
  <si>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</si>
  <si>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</si>
  <si>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</si>
  <si>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</si>
  <si>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</si>
  <si>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</si>
  <si>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</si>
  <si>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</si>
  <si>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</si>
  <si>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</si>
  <si>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</si>
  <si>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</si>
  <si>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</si>
  <si>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</si>
  <si>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</si>
  <si>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</si>
  <si>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</si>
  <si>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</si>
  <si>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</si>
  <si>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</si>
  <si>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</si>
  <si>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</si>
  <si>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</si>
  <si>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</si>
  <si>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</si>
  <si>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</si>
  <si>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</si>
  <si>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</si>
  <si>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</si>
  <si>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</si>
  <si>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</si>
  <si>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</si>
  <si>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</si>
  <si>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</si>
  <si>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</si>
  <si>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</si>
  <si>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</si>
  <si>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</si>
  <si>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</si>
  <si>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</si>
  <si>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</si>
  <si>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</si>
  <si>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</si>
  <si>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</si>
  <si>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</si>
  <si>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</si>
  <si>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</si>
  <si>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</si>
  <si>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</si>
  <si>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</si>
  <si>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</si>
  <si>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</si>
  <si>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</si>
  <si>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</si>
  <si>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</si>
  <si>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</si>
  <si>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</si>
  <si>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</si>
  <si>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</si>
  <si>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</si>
  <si>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</si>
  <si>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</si>
  <si>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</si>
  <si>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</si>
  <si>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</si>
  <si>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</si>
  <si>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</si>
  <si>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</si>
  <si>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</si>
  <si>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</si>
  <si>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</si>
  <si>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</si>
  <si>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</si>
  <si>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</si>
  <si>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</si>
  <si>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</si>
  <si>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</si>
  <si>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</si>
  <si>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</si>
  <si>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</si>
  <si>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</si>
  <si>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</si>
  <si>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</si>
  <si>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</si>
  <si>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</si>
  <si>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</si>
  <si>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</si>
  <si>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</si>
  <si>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</si>
  <si>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</si>
  <si>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</si>
  <si>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</si>
  <si>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</si>
  <si>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</si>
  <si>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</si>
  <si>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</si>
  <si>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</si>
  <si>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</si>
  <si>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</si>
  <si>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</si>
  <si>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</si>
  <si>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</si>
  <si>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</si>
  <si>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</si>
  <si>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</si>
  <si>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</si>
  <si>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</si>
  <si>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</si>
  <si>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</si>
  <si>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</si>
  <si>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</si>
  <si>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</si>
  <si>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</si>
  <si>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</si>
  <si>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</si>
  <si>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</si>
  <si>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</si>
  <si>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</si>
  <si>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</si>
  <si>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</si>
  <si>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</si>
  <si>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</si>
  <si>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</si>
  <si>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</si>
  <si>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</si>
  <si>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</si>
  <si>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</si>
  <si>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</si>
  <si>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</si>
  <si>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</si>
  <si>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</si>
  <si>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</si>
  <si>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</si>
  <si>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</si>
  <si>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</si>
  <si>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</si>
  <si>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</si>
  <si>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</si>
  <si>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</si>
  <si>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</si>
  <si>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</si>
  <si>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</si>
  <si>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</si>
  <si>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</si>
  <si>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</si>
  <si>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</si>
  <si>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</si>
  <si>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</si>
  <si>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</si>
  <si>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</si>
  <si>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</si>
  <si>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</si>
  <si>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</si>
  <si>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</si>
  <si>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</si>
  <si>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</si>
  <si>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</si>
  <si>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</si>
  <si>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</si>
  <si>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</si>
  <si>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</si>
  <si>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</si>
  <si>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</si>
  <si>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</si>
  <si>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</si>
  <si>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</si>
  <si>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</si>
  <si>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</si>
  <si>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</si>
  <si>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</si>
  <si>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</si>
  <si>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</si>
  <si>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</si>
  <si>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</si>
  <si>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</si>
  <si>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</si>
  <si>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</si>
  <si>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</si>
  <si>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</si>
  <si>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</si>
  <si>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</si>
  <si>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</si>
  <si>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</si>
  <si>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</si>
  <si>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</si>
  <si>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</si>
  <si>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</si>
  <si>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</si>
  <si>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</si>
  <si>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</si>
  <si>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</si>
  <si>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</si>
  <si>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</si>
  <si>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</si>
  <si>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</si>
  <si>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</si>
  <si>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</si>
  <si>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</si>
  <si>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</si>
  <si>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</si>
  <si>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</si>
  <si>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</si>
  <si>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</si>
  <si>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</si>
  <si>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</si>
  <si>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</si>
  <si>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</si>
  <si>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</si>
  <si>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</si>
  <si>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</si>
  <si>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</si>
  <si>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</si>
  <si>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</si>
  <si>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</si>
  <si>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</si>
  <si>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</si>
  <si>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</si>
  <si>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</si>
  <si>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</si>
  <si>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</si>
  <si>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</si>
  <si>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</si>
  <si>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</si>
  <si>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</si>
  <si>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</si>
  <si>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</si>
  <si>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</si>
  <si>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</si>
  <si>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</si>
  <si>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</si>
  <si>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</si>
  <si>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</si>
  <si>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</si>
  <si>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</si>
  <si>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</si>
  <si>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</si>
  <si>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</si>
  <si>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</si>
  <si>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</si>
  <si>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</si>
  <si>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</si>
  <si>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</si>
  <si>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</si>
  <si>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</si>
  <si>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</si>
  <si>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</si>
  <si>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</si>
  <si>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</si>
  <si>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</si>
  <si>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</si>
  <si>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</si>
  <si>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</si>
  <si>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</si>
  <si>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</si>
  <si>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</si>
  <si>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</si>
  <si>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</si>
  <si>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</si>
  <si>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</si>
  <si>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</si>
  <si>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</si>
  <si>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</si>
  <si>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</si>
  <si>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</si>
  <si>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</si>
  <si>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</si>
  <si>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</si>
  <si>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</si>
  <si>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</si>
  <si>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</si>
  <si>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</si>
  <si>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</si>
  <si>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</si>
  <si>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</si>
  <si>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</si>
  <si>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</si>
  <si>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</si>
  <si>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</si>
  <si>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</si>
  <si>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</si>
  <si>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</si>
  <si>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</si>
  <si>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</si>
  <si>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</si>
  <si>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</si>
  <si>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</si>
  <si>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</si>
  <si>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</si>
  <si>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</si>
  <si>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</si>
  <si>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</si>
  <si>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</si>
  <si>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</si>
  <si>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</si>
  <si>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</si>
  <si>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</si>
  <si>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</si>
  <si>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</si>
  <si>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</si>
  <si>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</si>
  <si>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</si>
  <si>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</si>
  <si>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</si>
  <si>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</si>
  <si>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</si>
  <si>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</si>
  <si>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</si>
  <si>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</si>
  <si>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</si>
  <si>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</si>
  <si>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</si>
  <si>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</si>
  <si>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</si>
  <si>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</si>
  <si>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</si>
  <si>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</si>
  <si>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</si>
  <si>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</si>
  <si>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</si>
  <si>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</si>
  <si>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</si>
  <si>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</si>
  <si>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</si>
  <si>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</si>
  <si>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</si>
  <si>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</si>
  <si>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</si>
  <si>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</si>
  <si>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</si>
  <si>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</si>
  <si>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</si>
  <si>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</si>
  <si>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</si>
  <si>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</si>
  <si>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</si>
  <si>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</si>
  <si>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</si>
  <si>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</si>
  <si>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</si>
  <si>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</si>
  <si>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</si>
  <si>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</si>
  <si>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</si>
  <si>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</si>
  <si>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</si>
  <si>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</si>
  <si>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</si>
  <si>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</si>
  <si>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</si>
  <si>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</si>
  <si>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</si>
  <si>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</si>
  <si>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</si>
  <si>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</si>
  <si>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</si>
  <si>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</si>
  <si>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</si>
  <si>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</si>
  <si>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</si>
  <si>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</si>
  <si>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</si>
  <si>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</si>
  <si>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</si>
  <si>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</si>
  <si>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</si>
  <si>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</si>
  <si>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</si>
  <si>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</si>
  <si>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</si>
  <si>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</si>
  <si>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</si>
  <si>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</si>
  <si>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</si>
  <si>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</si>
  <si>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</si>
  <si>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</si>
  <si>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</si>
  <si>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</si>
  <si>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</si>
  <si>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</si>
  <si>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</si>
  <si>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</si>
  <si>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</si>
  <si>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</si>
  <si>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</si>
  <si>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</si>
  <si>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</si>
  <si>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</si>
  <si>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</si>
  <si>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</si>
  <si>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</si>
  <si>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</si>
  <si>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</si>
  <si>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</si>
  <si>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</si>
  <si>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</si>
  <si>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</si>
  <si>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</si>
  <si>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</si>
  <si>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</si>
  <si>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</si>
  <si>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</si>
  <si>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</si>
  <si>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</si>
  <si>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</si>
  <si>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</si>
  <si>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</si>
  <si>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</si>
  <si>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</si>
  <si>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</si>
  <si>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</si>
  <si>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</si>
  <si>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</si>
  <si>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</si>
  <si>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</si>
  <si>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</si>
  <si>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</si>
  <si>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</si>
  <si>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</si>
  <si>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</si>
  <si>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</si>
  <si>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</si>
  <si>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</si>
  <si>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</si>
  <si>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</si>
  <si>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</si>
  <si>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</si>
  <si>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</si>
  <si>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</si>
  <si>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</si>
  <si>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</si>
  <si>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</si>
  <si>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</si>
  <si>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</si>
  <si>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</si>
  <si>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</si>
  <si>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</si>
  <si>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</si>
  <si>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</si>
  <si>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</si>
  <si>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</si>
  <si>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</si>
  <si>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</si>
  <si>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</si>
  <si>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</si>
  <si>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</si>
  <si>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</si>
  <si>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</si>
  <si>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</si>
  <si>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</si>
  <si>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</si>
  <si>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</si>
  <si>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</si>
  <si>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</si>
  <si>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</si>
  <si>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</si>
  <si>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</si>
  <si>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</si>
  <si>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</si>
  <si>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</si>
  <si>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</si>
  <si>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</si>
  <si>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</si>
  <si>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</si>
  <si>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</si>
  <si>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</si>
  <si>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</si>
  <si>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</si>
  <si>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</si>
  <si>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</si>
  <si>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</si>
  <si>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</si>
  <si>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</si>
  <si>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</si>
  <si>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</si>
  <si>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</si>
  <si>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</si>
  <si>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</si>
  <si>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</si>
  <si>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</si>
  <si>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</si>
  <si>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</si>
  <si>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</si>
  <si>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</si>
  <si>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</si>
  <si>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</si>
  <si>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</si>
  <si>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</si>
  <si>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</si>
  <si>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</si>
  <si>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</si>
  <si>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</si>
  <si>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</si>
  <si>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</si>
  <si>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</si>
  <si>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</si>
  <si>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</si>
  <si>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</si>
  <si>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</si>
  <si>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</si>
  <si>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</si>
  <si>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</si>
  <si>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</si>
  <si>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</si>
  <si>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</si>
  <si>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</si>
  <si>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</si>
  <si>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</si>
  <si>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</si>
  <si>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</si>
  <si>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</si>
  <si>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</si>
  <si>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</si>
  <si>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</si>
  <si>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</si>
  <si>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</si>
  <si>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</si>
  <si>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</si>
  <si>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</si>
  <si>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</si>
  <si>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</si>
  <si>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</si>
  <si>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</si>
  <si>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</si>
  <si>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</si>
  <si>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</si>
  <si>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</si>
  <si>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</si>
  <si>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</si>
  <si>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</si>
  <si>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</si>
  <si>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</si>
  <si>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</si>
  <si>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</si>
  <si>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</si>
  <si>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</si>
  <si>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</si>
  <si>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</si>
  <si>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</si>
  <si>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</si>
  <si>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</si>
  <si>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</si>
  <si>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</si>
  <si>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</si>
  <si>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</si>
  <si>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</si>
  <si>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</si>
  <si>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</si>
  <si>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</si>
  <si>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</si>
  <si>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</si>
  <si>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</si>
  <si>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</si>
  <si>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</si>
  <si>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</si>
  <si>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</si>
  <si>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</si>
  <si>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</si>
  <si>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</si>
  <si>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</si>
  <si>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</si>
  <si>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</si>
  <si>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</si>
  <si>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</si>
  <si>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</si>
  <si>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</si>
  <si>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</si>
  <si>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</si>
  <si>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</si>
  <si>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</si>
  <si>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</si>
  <si>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</si>
  <si>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</si>
  <si>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</si>
  <si>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</si>
  <si>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</si>
  <si>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</si>
  <si>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</si>
  <si>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</si>
  <si>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</si>
  <si>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</si>
  <si>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</si>
  <si>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</si>
  <si>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</si>
  <si>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</si>
  <si>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</si>
  <si>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</si>
  <si>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</si>
  <si>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</si>
  <si>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</si>
  <si>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</si>
  <si>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</si>
  <si>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</si>
  <si>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</si>
  <si>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</si>
  <si>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</si>
  <si>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</si>
  <si>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</si>
  <si>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</si>
  <si>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</si>
  <si>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</si>
  <si>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</si>
  <si>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</si>
  <si>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</si>
  <si>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</si>
  <si>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</si>
  <si>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</si>
  <si>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</si>
  <si>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</si>
  <si>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</si>
  <si>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</si>
  <si>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</si>
  <si>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</si>
  <si>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</si>
  <si>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</si>
  <si>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</si>
  <si>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</si>
  <si>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</si>
  <si>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</si>
  <si>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</si>
  <si>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</si>
  <si>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</si>
  <si>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</si>
  <si>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</si>
  <si>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</si>
  <si>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</si>
  <si>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</si>
  <si>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</si>
  <si>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</si>
  <si>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</si>
  <si>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</si>
  <si>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</si>
  <si>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</si>
  <si>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</si>
  <si>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</si>
  <si>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</si>
  <si>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</si>
  <si>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</si>
  <si>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</si>
  <si>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</si>
  <si>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</si>
  <si>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</si>
  <si>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</si>
  <si>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</si>
  <si>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</si>
  <si>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</si>
  <si>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</si>
  <si>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</si>
  <si>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</si>
  <si>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</si>
  <si>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</si>
  <si>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</si>
  <si>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</si>
  <si>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</si>
  <si>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</si>
  <si>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</si>
  <si>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</si>
  <si>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</si>
  <si>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</si>
  <si>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</si>
  <si>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</si>
  <si>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</si>
  <si>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</si>
  <si>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</si>
  <si>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</si>
  <si>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</si>
  <si>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</si>
  <si>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</si>
  <si>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</si>
  <si>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</si>
  <si>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</si>
  <si>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</si>
  <si>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</si>
  <si>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</si>
  <si>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</si>
  <si>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</si>
  <si>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</si>
  <si>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</si>
  <si>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</si>
  <si>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</si>
  <si>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</si>
  <si>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</si>
  <si>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</si>
  <si>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</si>
  <si>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</si>
  <si>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</si>
  <si>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</si>
  <si>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</si>
  <si>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</si>
  <si>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</si>
  <si>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</si>
  <si>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</si>
  <si>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</si>
  <si>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</si>
  <si>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</si>
  <si>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</si>
  <si>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</si>
  <si>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</si>
  <si>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</si>
  <si>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</si>
  <si>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</si>
  <si>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</si>
  <si>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</si>
  <si>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</si>
  <si>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</si>
  <si>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</si>
  <si>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</si>
  <si>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</si>
  <si>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</si>
  <si>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</si>
  <si>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</si>
  <si>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</si>
  <si>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</si>
  <si>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</si>
  <si>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</si>
  <si>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</si>
  <si>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</si>
  <si>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</si>
  <si>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</si>
  <si>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</si>
  <si>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</si>
  <si>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</si>
  <si>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</si>
  <si>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</si>
  <si>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</si>
  <si>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</si>
  <si>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</si>
  <si>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</si>
  <si>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</si>
  <si>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</si>
  <si>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</si>
  <si>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</si>
  <si>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</si>
  <si>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</si>
  <si>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</si>
  <si>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</si>
  <si>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</si>
  <si>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</si>
  <si>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</si>
  <si>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</si>
  <si>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</si>
  <si>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</si>
  <si>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</si>
  <si>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</si>
  <si>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</si>
  <si>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</si>
  <si>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</si>
  <si>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</si>
  <si>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</si>
  <si>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</si>
  <si>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</si>
  <si>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</si>
  <si>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</si>
  <si>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</si>
  <si>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</si>
  <si>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</si>
  <si>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</si>
  <si>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</si>
  <si>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</si>
  <si>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</si>
  <si>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</si>
  <si>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</si>
  <si>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</si>
  <si>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</si>
  <si>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</si>
  <si>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</si>
  <si>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</si>
  <si>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</si>
  <si>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</si>
  <si>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</si>
  <si>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</si>
  <si>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</si>
  <si>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</si>
  <si>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</si>
  <si>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</si>
  <si>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</si>
  <si>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</si>
  <si>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</si>
  <si>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</si>
  <si>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</si>
  <si>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</si>
  <si>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</si>
  <si>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</si>
  <si>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</si>
  <si>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</si>
  <si>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</si>
  <si>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</si>
  <si>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</si>
  <si>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</si>
  <si>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</si>
  <si>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</si>
  <si>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</si>
  <si>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</si>
  <si>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</si>
  <si>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</si>
  <si>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</si>
  <si>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</si>
  <si>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</si>
  <si>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</si>
  <si>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</si>
  <si>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</si>
  <si>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</si>
  <si>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</si>
  <si>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</si>
  <si>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</si>
  <si>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</si>
  <si>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</si>
  <si>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</si>
  <si>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</si>
  <si>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</si>
  <si>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</si>
  <si>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</si>
  <si>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</si>
  <si>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</si>
  <si>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</si>
  <si>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</si>
  <si>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</si>
  <si>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</si>
  <si>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</si>
  <si>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</si>
  <si>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</si>
  <si>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</si>
  <si>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</si>
  <si>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</si>
  <si>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</si>
  <si>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</si>
  <si>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</si>
  <si>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</si>
  <si>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</si>
  <si>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</si>
  <si>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</si>
  <si>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</si>
  <si>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</si>
  <si>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</si>
  <si>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</si>
  <si>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</si>
  <si>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</si>
  <si>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</si>
  <si>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</si>
  <si>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</si>
  <si>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</si>
  <si>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</si>
  <si>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</si>
  <si>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</si>
  <si>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</si>
  <si>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</si>
  <si>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</si>
  <si>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</si>
  <si>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</si>
  <si>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</si>
  <si>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</si>
  <si>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</si>
  <si>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</si>
  <si>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</si>
  <si>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</si>
  <si>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</si>
  <si>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</si>
  <si>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</si>
  <si>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</si>
  <si>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</si>
  <si>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</si>
  <si>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</si>
  <si>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</si>
  <si>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</si>
  <si>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</si>
  <si>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</si>
  <si>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</si>
  <si>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</si>
  <si>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</si>
  <si>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</si>
  <si>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</si>
  <si>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</si>
  <si>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</si>
  <si>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</si>
  <si>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</si>
  <si>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</si>
  <si>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</si>
  <si>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</si>
  <si>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</si>
  <si>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</si>
  <si>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</si>
  <si>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</si>
  <si>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</si>
  <si>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</si>
  <si>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</si>
  <si>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</si>
  <si>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</si>
  <si>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</si>
  <si>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</si>
  <si>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</si>
  <si>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</si>
  <si>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</si>
  <si>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</si>
  <si>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</si>
  <si>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</si>
  <si>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</si>
  <si>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</si>
  <si>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</si>
  <si>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</si>
  <si>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</si>
  <si>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</si>
  <si>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</si>
  <si>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</si>
  <si>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</si>
  <si>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</si>
  <si>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</si>
  <si>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</si>
  <si>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</si>
  <si>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</si>
  <si>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</si>
  <si>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</si>
  <si>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</si>
  <si>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</si>
  <si>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</si>
  <si>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</si>
  <si>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</si>
  <si>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</si>
  <si>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</si>
  <si>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</si>
  <si>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</si>
  <si>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</si>
  <si>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</si>
  <si>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</si>
  <si>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</si>
  <si>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</si>
  <si>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</si>
  <si>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</si>
  <si>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</si>
  <si>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</si>
  <si>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</si>
  <si>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</si>
  <si>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</si>
  <si>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</si>
  <si>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</si>
  <si>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</si>
  <si>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</si>
  <si>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</si>
  <si>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</si>
  <si>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</si>
  <si>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</si>
  <si>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</si>
  <si>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</si>
  <si>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</si>
  <si>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</si>
  <si>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</si>
  <si>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</si>
  <si>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</si>
  <si>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</si>
  <si>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</si>
  <si>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</si>
  <si>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</si>
  <si>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</si>
  <si>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</si>
  <si>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</si>
  <si>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</si>
  <si>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</si>
  <si>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</si>
  <si>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</si>
  <si>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</si>
  <si>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</si>
  <si>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</si>
  <si>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</si>
  <si>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</si>
  <si>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</si>
  <si>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</si>
  <si>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</si>
  <si>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</si>
  <si>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</si>
  <si>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</si>
  <si>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</si>
  <si>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</si>
  <si>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</si>
  <si>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</si>
  <si>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</si>
  <si>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</si>
  <si>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</si>
  <si>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</si>
  <si>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</si>
  <si>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</si>
  <si>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</si>
  <si>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</si>
  <si>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</si>
  <si>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</si>
  <si>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</si>
  <si>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</si>
  <si>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</si>
  <si>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</si>
  <si>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</si>
  <si>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</si>
  <si>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</si>
  <si>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</si>
  <si>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</si>
  <si>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</si>
  <si>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</si>
  <si>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</si>
  <si>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</si>
  <si>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</si>
  <si>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</si>
  <si>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</si>
  <si>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</si>
  <si>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</si>
  <si>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</si>
  <si>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</si>
  <si>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</si>
  <si>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</si>
  <si>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</si>
  <si>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</si>
  <si>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</si>
  <si>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</si>
  <si>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</si>
  <si>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</si>
  <si>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</si>
  <si>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</si>
  <si>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</si>
  <si>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</si>
  <si>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</si>
  <si>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</si>
  <si>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</si>
  <si>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</si>
  <si>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</si>
  <si>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</si>
  <si>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</si>
  <si>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</si>
  <si>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</si>
  <si>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</si>
  <si>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</si>
  <si>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</si>
  <si>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</si>
  <si>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</si>
  <si>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</si>
  <si>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</si>
  <si>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</si>
  <si>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</si>
  <si>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</si>
  <si>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</si>
  <si>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</si>
  <si>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</si>
  <si>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</si>
  <si>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</si>
  <si>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</si>
  <si>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</si>
  <si>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</si>
  <si>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</si>
  <si>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</si>
  <si>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</si>
  <si>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</si>
  <si>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</si>
  <si>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</si>
  <si>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</si>
  <si>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</si>
  <si>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</si>
  <si>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</si>
  <si>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</si>
  <si>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</si>
  <si>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</si>
  <si>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</si>
  <si>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</si>
  <si>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</si>
  <si>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</si>
  <si>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</si>
  <si>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</si>
  <si>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</si>
  <si>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</si>
  <si>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</si>
  <si>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</si>
  <si>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</si>
  <si>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</si>
  <si>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</si>
  <si>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</si>
  <si>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</si>
  <si>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</si>
  <si>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</si>
  <si>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</si>
  <si>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</si>
  <si>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</si>
  <si>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</si>
  <si>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</si>
  <si>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</si>
  <si>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</si>
  <si>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</si>
  <si>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</si>
  <si>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</si>
  <si>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</si>
  <si>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</si>
  <si>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</si>
  <si>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</si>
  <si>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</si>
  <si>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</si>
  <si>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</si>
  <si>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</si>
  <si>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</si>
  <si>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</si>
  <si>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</si>
  <si>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</si>
  <si>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</si>
  <si>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</si>
  <si>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</si>
  <si>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</si>
  <si>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</si>
  <si>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</si>
  <si>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</si>
  <si>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</si>
  <si>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</si>
  <si>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</si>
  <si>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</si>
  <si>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</si>
  <si>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</si>
  <si>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</si>
  <si>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</si>
  <si>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</si>
  <si>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</si>
  <si>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</si>
  <si>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</si>
  <si>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</si>
  <si>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</si>
  <si>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</si>
  <si>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</si>
  <si>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</si>
  <si>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</si>
  <si>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</si>
  <si>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</si>
  <si>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</si>
  <si>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</si>
  <si>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</si>
  <si>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</si>
  <si>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</si>
  <si>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</si>
  <si>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</si>
  <si>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</si>
  <si>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</si>
  <si>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</si>
  <si>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</si>
  <si>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</si>
  <si>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</si>
  <si>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</si>
  <si>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</si>
  <si>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</si>
  <si>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</si>
  <si>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</si>
  <si>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</si>
  <si>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</si>
  <si>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</si>
  <si>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</si>
  <si>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</si>
  <si>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</si>
  <si>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</si>
  <si>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</si>
  <si>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</si>
  <si>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</si>
  <si>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</si>
  <si>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</si>
  <si>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</si>
  <si>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</si>
  <si>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</si>
  <si>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</si>
  <si>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</si>
  <si>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</si>
  <si>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</si>
  <si>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</si>
  <si>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</si>
  <si>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</si>
  <si>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</si>
  <si>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</si>
  <si>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</si>
  <si>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</si>
  <si>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</si>
  <si>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</si>
  <si>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</si>
  <si>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</si>
  <si>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</si>
  <si>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</si>
  <si>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</si>
  <si>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</si>
  <si>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</si>
  <si>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</si>
  <si>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</si>
  <si>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</si>
  <si>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</si>
  <si>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</si>
  <si>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</si>
  <si>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</si>
  <si>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</si>
  <si>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</si>
  <si>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</si>
  <si>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</si>
  <si>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</si>
  <si>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</si>
  <si>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</si>
  <si>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</si>
  <si>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</si>
  <si>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</si>
  <si>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</si>
  <si>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</si>
  <si>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</si>
  <si>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</si>
  <si>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</si>
  <si>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</si>
  <si>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</si>
  <si>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</si>
  <si>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</si>
  <si>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</si>
  <si>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</si>
  <si>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</si>
  <si>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</si>
  <si>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</si>
  <si>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</si>
  <si>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</si>
  <si>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</si>
  <si>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</si>
  <si>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</si>
  <si>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</si>
  <si>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</si>
  <si>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</si>
  <si>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</si>
  <si>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</si>
  <si>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</si>
  <si>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</si>
  <si>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</si>
  <si>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</si>
  <si>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</si>
  <si>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</si>
  <si>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</si>
  <si>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</si>
  <si>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</si>
  <si>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</si>
  <si>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</si>
  <si>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</si>
  <si>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</si>
  <si>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</si>
  <si>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</si>
  <si>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</si>
  <si>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</si>
  <si>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</si>
  <si>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</si>
  <si>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</si>
  <si>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</si>
  <si>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</si>
  <si>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</si>
  <si>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</si>
  <si>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</si>
  <si>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</si>
  <si>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</si>
  <si>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</si>
  <si>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</si>
  <si>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</si>
  <si>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</si>
  <si>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</si>
  <si>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</si>
  <si>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</si>
  <si>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</si>
  <si>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</si>
  <si>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</si>
  <si>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</si>
  <si>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</si>
  <si>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</si>
  <si>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</si>
  <si>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</si>
  <si>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</si>
  <si>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</si>
  <si>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</si>
  <si>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</si>
  <si>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</si>
  <si>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</si>
  <si>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</si>
  <si>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</si>
  <si>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</si>
  <si>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</si>
  <si>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</si>
  <si>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</si>
  <si>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</si>
  <si>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</si>
  <si>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</si>
  <si>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</si>
  <si>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</si>
  <si>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</si>
  <si>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</si>
  <si>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</si>
  <si>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</si>
  <si>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</si>
  <si>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</si>
  <si>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</si>
  <si>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</si>
  <si>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</si>
  <si>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</si>
  <si>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</si>
  <si>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</si>
  <si>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</si>
  <si>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</si>
  <si>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</si>
  <si>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</si>
  <si>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</si>
  <si>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</si>
  <si>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</si>
  <si>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</si>
  <si>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</si>
  <si>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</si>
  <si>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</si>
  <si>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</si>
  <si>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</si>
  <si>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</si>
  <si>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</si>
  <si>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</si>
  <si>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</si>
  <si>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</si>
  <si>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</si>
  <si>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</si>
  <si>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</si>
  <si>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</si>
  <si>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</si>
  <si>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</si>
  <si>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</si>
  <si>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</si>
  <si>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</si>
  <si>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</si>
  <si>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</si>
  <si>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</si>
  <si>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</si>
  <si>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</si>
  <si>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</si>
  <si>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</si>
  <si>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</si>
  <si>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</si>
  <si>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</si>
  <si>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</si>
  <si>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</si>
  <si>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</si>
  <si>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</si>
  <si>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</si>
  <si>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</si>
  <si>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</si>
  <si>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</si>
  <si>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</si>
  <si>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</si>
  <si>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</si>
  <si>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</si>
  <si>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</si>
  <si>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</si>
  <si>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</si>
  <si>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</si>
  <si>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</si>
  <si>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</si>
  <si>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</si>
  <si>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</si>
  <si>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</si>
  <si>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</si>
  <si>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</si>
  <si>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</si>
  <si>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</si>
  <si>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</si>
  <si>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</si>
  <si>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</si>
  <si>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</si>
  <si>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</si>
  <si>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</si>
  <si>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</si>
  <si>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</si>
  <si>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</si>
  <si>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</si>
  <si>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</si>
  <si>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</si>
  <si>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</si>
  <si>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</si>
  <si>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</si>
  <si>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</si>
  <si>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</si>
  <si>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</si>
  <si>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</si>
  <si>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</si>
  <si>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</si>
  <si>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</si>
  <si>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</si>
  <si>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</si>
  <si>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</si>
  <si>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</si>
  <si>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</si>
  <si>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</si>
  <si>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</si>
  <si>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</si>
  <si>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</si>
  <si>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</si>
  <si>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</si>
  <si>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</si>
  <si>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</si>
  <si>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</si>
  <si>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</si>
  <si>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</si>
  <si>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</si>
  <si>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</si>
  <si>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</si>
  <si>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</si>
  <si>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</si>
  <si>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</si>
  <si>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</si>
  <si>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</si>
  <si>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</si>
  <si>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</si>
  <si>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</si>
  <si>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</si>
  <si>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</si>
  <si>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</si>
  <si>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</si>
  <si>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</si>
  <si>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</si>
  <si>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</si>
  <si>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</si>
  <si>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</si>
  <si>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</si>
  <si>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</si>
  <si>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</si>
  <si>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</si>
  <si>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</si>
  <si>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</si>
  <si>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</si>
  <si>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</si>
  <si>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</si>
  <si>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</si>
  <si>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</si>
  <si>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</si>
  <si>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</si>
  <si>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</si>
  <si>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</si>
  <si>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</si>
  <si>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</si>
  <si>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</si>
  <si>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</si>
  <si>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</si>
  <si>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</si>
  <si>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</si>
  <si>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</si>
  <si>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</si>
  <si>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</si>
  <si>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</si>
  <si>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</si>
  <si>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</si>
  <si>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</si>
  <si>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</si>
  <si>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</si>
  <si>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</si>
  <si>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</si>
  <si>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</si>
  <si>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</si>
  <si>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</si>
  <si>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</si>
  <si>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</si>
  <si>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</si>
  <si>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</si>
  <si>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</si>
  <si>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</si>
  <si>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</si>
  <si>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</si>
  <si>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</si>
  <si>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</si>
  <si>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</si>
  <si>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</si>
  <si>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</si>
  <si>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</si>
  <si>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</si>
  <si>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</si>
  <si>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</si>
  <si>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</si>
  <si>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</si>
  <si>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</si>
  <si>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</si>
  <si>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</si>
  <si>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</si>
  <si>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</si>
  <si>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</si>
  <si>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</si>
  <si>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</si>
  <si>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</si>
  <si>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</si>
  <si>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</si>
  <si>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</si>
  <si>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</si>
  <si>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</si>
  <si>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</si>
  <si>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</si>
  <si>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</si>
  <si>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</si>
  <si>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</si>
  <si>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</si>
  <si>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</si>
  <si>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</si>
  <si>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</si>
  <si>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</si>
  <si>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</si>
  <si>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</si>
  <si>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</si>
  <si>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</si>
  <si>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</si>
  <si>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</si>
  <si>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</si>
  <si>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</si>
  <si>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</si>
  <si>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</si>
  <si>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</si>
  <si>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</si>
  <si>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</si>
  <si>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</si>
  <si>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</si>
  <si>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</si>
  <si>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</si>
  <si>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</si>
  <si>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</si>
  <si>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</si>
  <si>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</si>
  <si>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</si>
  <si>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</si>
  <si>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</si>
  <si>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</si>
  <si>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</si>
  <si>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</si>
  <si>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</si>
  <si>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</si>
  <si>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</si>
  <si>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</si>
  <si>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</si>
  <si>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</si>
  <si>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</si>
  <si>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</si>
  <si>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</si>
  <si>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</si>
  <si>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</si>
  <si>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</si>
  <si>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</si>
  <si>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</si>
  <si>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</si>
  <si>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</si>
  <si>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</si>
  <si>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</si>
  <si>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</si>
  <si>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</si>
  <si>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</si>
  <si>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</si>
  <si>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</si>
  <si>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</si>
  <si>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</si>
  <si>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</si>
  <si>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</si>
  <si>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</si>
  <si>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</si>
  <si>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</si>
  <si>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</si>
  <si>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</si>
  <si>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</si>
  <si>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</si>
  <si>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</si>
  <si>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</si>
  <si>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</si>
  <si>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</si>
  <si>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</si>
  <si>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</si>
  <si>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</si>
  <si>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</si>
  <si>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</si>
  <si>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</si>
  <si>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</si>
  <si>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</si>
  <si>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</si>
  <si>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</si>
  <si>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</si>
  <si>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</si>
  <si>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</si>
  <si>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</si>
  <si>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</si>
  <si>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</si>
  <si>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</si>
  <si>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</si>
  <si>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</si>
  <si>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</si>
  <si>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</si>
  <si>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</si>
  <si>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</si>
  <si>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</si>
  <si>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</si>
  <si>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</si>
  <si>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</si>
  <si>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</si>
  <si>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</si>
  <si>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</si>
  <si>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</si>
  <si>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</si>
  <si>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</si>
  <si>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</si>
  <si>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</si>
  <si>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</si>
  <si>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</si>
  <si>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</si>
  <si>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</si>
  <si>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</si>
  <si>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</si>
  <si>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</si>
  <si>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</si>
  <si>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</si>
  <si>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</si>
  <si>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</si>
  <si>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</si>
  <si>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</si>
  <si>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</si>
  <si>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</si>
  <si>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</si>
  <si>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</si>
  <si>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</si>
  <si>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</si>
  <si>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</si>
  <si>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</si>
  <si>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</si>
  <si>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</si>
  <si>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</si>
  <si>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</si>
  <si>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</si>
  <si>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</si>
  <si>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</si>
  <si>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</si>
  <si>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</si>
  <si>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</si>
  <si>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</si>
  <si>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</si>
  <si>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</si>
  <si>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</si>
  <si>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</si>
  <si>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</si>
  <si>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</si>
  <si>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</si>
  <si>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</si>
  <si>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</si>
  <si>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</si>
  <si>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</si>
  <si>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</si>
  <si>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</si>
  <si>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</si>
  <si>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</si>
  <si>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</si>
  <si>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</si>
  <si>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</si>
  <si>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</si>
  <si>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</si>
  <si>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</si>
  <si>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</si>
  <si>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</si>
  <si>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</si>
  <si>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</si>
  <si>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</si>
  <si>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</si>
  <si>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</si>
  <si>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</si>
  <si>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</si>
  <si>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</si>
  <si>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</si>
  <si>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</si>
  <si>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</si>
  <si>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</si>
  <si>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</si>
  <si>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</si>
  <si>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</si>
  <si>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</si>
  <si>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</si>
  <si>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</si>
  <si>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</si>
  <si>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</si>
  <si>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</si>
  <si>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</si>
  <si>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</si>
  <si>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</si>
  <si>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</si>
  <si>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</si>
  <si>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</si>
  <si>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</si>
  <si>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</si>
  <si>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</si>
  <si>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</si>
  <si>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</si>
  <si>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</si>
  <si>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</si>
  <si>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</si>
  <si>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</si>
  <si>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</si>
  <si>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</si>
  <si>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</si>
  <si>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</si>
  <si>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</si>
  <si>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</si>
  <si>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</si>
  <si>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</si>
  <si>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</si>
  <si>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</si>
  <si>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</si>
  <si>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</si>
  <si>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</si>
  <si>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</si>
  <si>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</si>
  <si>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</si>
  <si>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</si>
  <si>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</si>
  <si>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</si>
  <si>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</si>
  <si>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</si>
  <si>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</si>
  <si>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</si>
  <si>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</si>
  <si>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</si>
  <si>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</si>
  <si>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</si>
  <si>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</si>
  <si>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</si>
  <si>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</si>
  <si>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</si>
  <si>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</si>
  <si>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</si>
  <si>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</si>
  <si>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</si>
  <si>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</si>
  <si>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</si>
  <si>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</si>
  <si>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</si>
  <si>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</si>
  <si>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</si>
  <si>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</si>
  <si>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</si>
  <si>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</si>
  <si>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</si>
  <si>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</si>
  <si>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</si>
  <si>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</si>
  <si>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</si>
  <si>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</si>
  <si>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</si>
  <si>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</si>
  <si>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</si>
  <si>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</si>
  <si>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</si>
  <si>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</si>
  <si>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</si>
  <si>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</si>
  <si>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</si>
  <si>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</si>
  <si>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</si>
  <si>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</si>
  <si>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</si>
  <si>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</si>
  <si>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</si>
  <si>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</si>
  <si>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</si>
  <si>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</si>
  <si>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</si>
  <si>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</si>
  <si>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</si>
  <si>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</si>
  <si>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</si>
  <si>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</si>
  <si>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</si>
  <si>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</si>
  <si>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</si>
  <si>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</si>
  <si>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</si>
  <si>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</si>
  <si>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</si>
  <si>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</si>
  <si>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</si>
  <si>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</si>
  <si>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</si>
  <si>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</si>
  <si>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</si>
  <si>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</si>
  <si>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</si>
  <si>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</si>
  <si>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</si>
  <si>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</si>
  <si>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</si>
  <si>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</si>
  <si>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</si>
  <si>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</si>
  <si>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</si>
  <si>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</si>
  <si>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</si>
  <si>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</si>
  <si>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</si>
  <si>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</si>
  <si>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</si>
  <si>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</si>
  <si>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</si>
  <si>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</si>
  <si>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</si>
  <si>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</si>
  <si>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</si>
  <si>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</si>
  <si>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</si>
  <si>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</si>
  <si>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</si>
  <si>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</si>
  <si>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</si>
  <si>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</si>
  <si>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</si>
  <si>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</si>
  <si>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</si>
  <si>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</si>
  <si>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</si>
  <si>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</si>
  <si>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</si>
  <si>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</si>
  <si>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</si>
  <si>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</si>
  <si>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</si>
  <si>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</si>
  <si>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</si>
  <si>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</si>
  <si>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</si>
  <si>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</si>
  <si>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</si>
  <si>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</si>
  <si>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</si>
  <si>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</si>
  <si>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</si>
  <si>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</si>
  <si>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</si>
  <si>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</si>
  <si>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</si>
  <si>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</si>
  <si>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</si>
  <si>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</si>
  <si>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</si>
  <si>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</si>
  <si>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</si>
  <si>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</si>
  <si>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</si>
  <si>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</si>
  <si>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</si>
  <si>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</si>
  <si>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</si>
  <si>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</si>
  <si>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</si>
  <si>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</si>
  <si>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</si>
  <si>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</si>
  <si>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</si>
  <si>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</si>
  <si>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</si>
  <si>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</si>
  <si>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</si>
  <si>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</si>
  <si>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</si>
  <si>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</si>
  <si>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</si>
  <si>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</si>
  <si>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</si>
  <si>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</si>
  <si>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</si>
  <si>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</si>
  <si>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</si>
  <si>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</si>
  <si>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</si>
  <si>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</si>
  <si>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</si>
  <si>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</si>
  <si>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</si>
  <si>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</si>
  <si>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</si>
  <si>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</si>
  <si>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</si>
  <si>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</si>
  <si>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</si>
  <si>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</si>
  <si>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</si>
  <si>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</si>
  <si>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</si>
  <si>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</si>
  <si>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</si>
  <si>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</si>
  <si>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</si>
  <si>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</si>
  <si>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</si>
  <si>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</si>
  <si>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</si>
  <si>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</si>
  <si>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</si>
  <si>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</si>
  <si>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</si>
  <si>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</si>
  <si>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</si>
  <si>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</si>
  <si>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</si>
  <si>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</si>
  <si>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</si>
  <si>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</si>
  <si>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</si>
  <si>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</si>
  <si>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</si>
  <si>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</si>
  <si>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</si>
  <si>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</si>
  <si>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</si>
  <si>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</si>
  <si>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</si>
  <si>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</si>
  <si>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</si>
  <si>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</si>
  <si>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</si>
  <si>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</si>
  <si>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</si>
  <si>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</si>
  <si>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</si>
  <si>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</si>
  <si>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</si>
  <si>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</si>
  <si>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</si>
  <si>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</si>
  <si>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</si>
  <si>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</si>
  <si>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</si>
  <si>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</si>
  <si>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</si>
  <si>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</si>
  <si>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</si>
  <si>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</si>
  <si>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</si>
  <si>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</si>
  <si>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</si>
  <si>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</si>
  <si>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</si>
  <si>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</si>
  <si>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</si>
  <si>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</si>
  <si>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</si>
  <si>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</si>
  <si>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</si>
  <si>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</si>
  <si>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</si>
  <si>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</si>
  <si>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</si>
  <si>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</si>
  <si>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</si>
  <si>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</si>
  <si>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</si>
  <si>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</si>
  <si>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</si>
  <si>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</si>
  <si>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</si>
  <si>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</si>
  <si>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</si>
  <si>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</si>
  <si>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</si>
  <si>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</si>
  <si>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</si>
  <si>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</si>
  <si>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</si>
  <si>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</si>
  <si>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</si>
  <si>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</si>
  <si>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</si>
  <si>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</si>
  <si>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</si>
  <si>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</si>
  <si>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</si>
  <si>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</si>
  <si>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</si>
  <si>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</si>
  <si>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</si>
  <si>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</si>
  <si>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</si>
  <si>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</si>
  <si>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</si>
  <si>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</si>
  <si>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</si>
  <si>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</si>
  <si>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</si>
  <si>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</si>
  <si>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</si>
  <si>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</si>
  <si>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</si>
  <si>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</si>
  <si>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</si>
  <si>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</si>
  <si>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</si>
  <si>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</si>
  <si>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</si>
  <si>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</si>
  <si>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</si>
  <si>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</si>
  <si>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</si>
  <si>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</si>
  <si>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</si>
  <si>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</si>
  <si>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</si>
  <si>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</si>
  <si>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</si>
  <si>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</si>
  <si>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</si>
  <si>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</si>
  <si>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</si>
  <si>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</si>
  <si>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</si>
  <si>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</si>
  <si>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</si>
  <si>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</si>
  <si>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</si>
  <si>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</si>
  <si>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</si>
  <si>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</si>
  <si>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</si>
  <si>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</si>
  <si>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</si>
  <si>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</si>
  <si>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</si>
  <si>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</si>
  <si>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</si>
  <si>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</si>
  <si>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</si>
  <si>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</si>
  <si>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</si>
  <si>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</si>
  <si>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</si>
  <si>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</si>
  <si>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</si>
  <si>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</si>
  <si>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</si>
  <si>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</si>
  <si>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</si>
  <si>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</si>
  <si>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</si>
  <si>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</si>
  <si>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</si>
  <si>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</si>
  <si>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</si>
  <si>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</si>
  <si>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</si>
  <si>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</si>
  <si>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</si>
  <si>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</si>
  <si>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</si>
  <si>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</si>
  <si>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</si>
  <si>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</si>
  <si>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</si>
  <si>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</si>
  <si>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</si>
  <si>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</si>
  <si>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</si>
  <si>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</si>
  <si>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</si>
  <si>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</si>
  <si>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</si>
  <si>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</si>
  <si>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</si>
  <si>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</si>
  <si>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</si>
  <si>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</si>
  <si>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</si>
  <si>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</si>
  <si>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</si>
  <si>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</si>
  <si>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</si>
  <si>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</si>
  <si>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</si>
  <si>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</si>
  <si>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</si>
  <si>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</si>
  <si>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</si>
  <si>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</si>
  <si>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</si>
  <si>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</si>
  <si>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</si>
  <si>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</si>
  <si>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</si>
  <si>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</si>
  <si>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</si>
  <si>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</si>
  <si>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</si>
  <si>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</si>
  <si>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</si>
  <si>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</si>
  <si>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</si>
  <si>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</si>
  <si>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</si>
  <si>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</si>
  <si>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</si>
  <si>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</si>
  <si>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</si>
  <si>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</si>
  <si>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</si>
  <si>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</si>
  <si>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</si>
  <si>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</si>
  <si>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</si>
  <si>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</si>
  <si>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</si>
  <si>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</si>
  <si>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</si>
  <si>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</si>
  <si>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</si>
  <si>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</si>
  <si>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</si>
  <si>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</si>
  <si>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</si>
  <si>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</si>
  <si>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</si>
  <si>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</si>
  <si>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</si>
  <si>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</si>
  <si>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</si>
  <si>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</si>
  <si>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</si>
  <si>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</si>
  <si>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</si>
  <si>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</si>
  <si>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</si>
  <si>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</si>
  <si>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</si>
  <si>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</si>
  <si>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</si>
  <si>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</si>
  <si>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</si>
  <si>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</si>
  <si>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</si>
  <si>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</si>
  <si>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</si>
  <si>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</si>
  <si>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</si>
  <si>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</si>
  <si>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</si>
  <si>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</si>
  <si>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</si>
  <si>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</si>
  <si>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</si>
  <si>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</si>
  <si>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</si>
  <si>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</si>
  <si>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</si>
  <si>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</si>
  <si>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</si>
  <si>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</si>
  <si>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</si>
  <si>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</si>
  <si>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</si>
  <si>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</si>
  <si>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</si>
  <si>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</si>
  <si>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</si>
  <si>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</si>
  <si>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</si>
  <si>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</si>
  <si>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</si>
  <si>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</si>
  <si>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</si>
  <si>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</si>
  <si>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</si>
  <si>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</si>
  <si>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</si>
  <si>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</si>
  <si>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</si>
  <si>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</si>
  <si>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</si>
  <si>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</si>
  <si>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</si>
  <si>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</si>
  <si>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</si>
  <si>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</si>
  <si>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</si>
  <si>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</si>
  <si>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</si>
  <si>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</si>
  <si>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</si>
  <si>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</si>
  <si>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</si>
  <si>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</si>
  <si>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</si>
  <si>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</si>
  <si>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</si>
  <si>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</si>
  <si>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</si>
  <si>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</si>
  <si>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</si>
  <si>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</si>
  <si>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</si>
  <si>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</si>
  <si>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</si>
  <si>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</si>
  <si>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</si>
  <si>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</si>
  <si>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</si>
  <si>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</si>
  <si>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</si>
  <si>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</si>
  <si>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</si>
  <si>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</si>
  <si>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</si>
  <si>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</si>
  <si>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</si>
  <si>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</si>
  <si>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</si>
  <si>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</si>
  <si>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</si>
  <si>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</si>
  <si>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</si>
  <si>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</si>
  <si>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</si>
  <si>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</si>
  <si>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</si>
  <si>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</si>
  <si>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</si>
  <si>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</si>
  <si>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</si>
  <si>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</si>
  <si>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</si>
  <si>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</si>
  <si>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</si>
  <si>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</si>
  <si>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</si>
  <si>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</si>
  <si>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</si>
  <si>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</si>
  <si>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</si>
  <si>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</si>
  <si>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</si>
  <si>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</si>
  <si>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</si>
  <si>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</si>
  <si>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</si>
  <si>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</si>
  <si>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</si>
  <si>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</si>
  <si>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</si>
  <si>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</si>
  <si>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</si>
  <si>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</si>
  <si>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</si>
  <si>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</si>
  <si>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</si>
  <si>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</si>
  <si>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</si>
  <si>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</si>
  <si>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</si>
  <si>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</si>
  <si>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</si>
  <si>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</si>
  <si>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</si>
  <si>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</si>
  <si>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</si>
  <si>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</si>
  <si>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</si>
  <si>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</si>
  <si>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</si>
  <si>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</si>
  <si>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</si>
  <si>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</si>
  <si>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</si>
  <si>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</si>
  <si>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</si>
  <si>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</si>
  <si>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</si>
  <si>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</si>
  <si>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</si>
  <si>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</si>
  <si>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</si>
  <si>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</si>
  <si>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</si>
  <si>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</si>
  <si>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</si>
  <si>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</si>
  <si>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</si>
  <si>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</si>
  <si>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</si>
  <si>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</si>
  <si>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</si>
  <si>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</si>
  <si>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</si>
  <si>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</si>
  <si>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</si>
  <si>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</si>
  <si>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</si>
  <si>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</si>
  <si>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</si>
  <si>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</si>
  <si>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</si>
  <si>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</si>
  <si>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</si>
  <si>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</si>
  <si>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</si>
  <si>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</si>
  <si>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</si>
  <si>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</si>
  <si>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</si>
  <si>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</si>
  <si>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</si>
  <si>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</si>
  <si>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</si>
  <si>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</si>
  <si>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</si>
  <si>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</si>
  <si>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</si>
  <si>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</si>
  <si>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</si>
  <si>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</si>
  <si>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</si>
  <si>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</si>
  <si>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</si>
  <si>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</si>
  <si>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</si>
  <si>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</si>
  <si>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</si>
  <si>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</si>
  <si>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</si>
  <si>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</si>
  <si>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</si>
  <si>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</si>
  <si>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</si>
  <si>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</si>
  <si>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</si>
  <si>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</si>
  <si>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</si>
  <si>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</si>
  <si>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</si>
  <si>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</si>
  <si>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</si>
  <si>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</si>
  <si>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</si>
  <si>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</si>
  <si>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</si>
  <si>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</si>
  <si>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</si>
  <si>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</si>
  <si>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</si>
  <si>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</si>
  <si>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</si>
  <si>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</si>
  <si>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</si>
  <si>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</si>
  <si>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</si>
  <si>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</si>
  <si>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</si>
  <si>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</si>
  <si>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</si>
  <si>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</si>
  <si>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</si>
  <si>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</si>
  <si>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</si>
  <si>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</si>
  <si>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</si>
  <si>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</si>
  <si>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</si>
  <si>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</si>
  <si>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</si>
  <si>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</si>
  <si>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</si>
  <si>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</si>
  <si>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</si>
  <si>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</si>
  <si>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</si>
  <si>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</si>
  <si>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</si>
  <si>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</si>
  <si>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</si>
  <si>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</si>
  <si>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</si>
  <si>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</si>
  <si>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</si>
  <si>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</si>
  <si>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</si>
  <si>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</si>
  <si>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</si>
  <si>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</si>
  <si>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</si>
  <si>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</si>
  <si>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</si>
  <si>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</si>
  <si>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</si>
  <si>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</si>
  <si>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</si>
  <si>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</si>
  <si>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</si>
  <si>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</si>
  <si>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</si>
  <si>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</si>
  <si>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</si>
  <si>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</si>
  <si>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</si>
  <si>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</si>
  <si>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</si>
  <si>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</si>
  <si>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</si>
  <si>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</si>
  <si>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</si>
  <si>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</si>
  <si>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</si>
  <si>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</si>
  <si>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</si>
  <si>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</si>
  <si>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</si>
  <si>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</si>
  <si>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</si>
  <si>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</si>
  <si>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</si>
  <si>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</si>
  <si>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</si>
  <si>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</si>
  <si>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</si>
  <si>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</si>
  <si>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</si>
  <si>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</si>
  <si>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</si>
  <si>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</si>
  <si>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</si>
  <si>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</si>
  <si>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</si>
  <si>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</si>
  <si>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</si>
  <si>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</si>
  <si>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</si>
  <si>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</si>
  <si>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</si>
  <si>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</si>
  <si>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</si>
  <si>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</si>
  <si>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</si>
  <si>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</si>
  <si>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</si>
  <si>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</si>
  <si>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</si>
  <si>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</si>
  <si>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</si>
  <si>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</si>
  <si>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</si>
  <si>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</si>
  <si>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</si>
  <si>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</si>
  <si>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</si>
  <si>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</si>
  <si>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</si>
  <si>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</si>
  <si>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</si>
  <si>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</si>
  <si>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</si>
  <si>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</si>
  <si>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</si>
  <si>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</si>
  <si>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</si>
  <si>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</si>
  <si>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</si>
  <si>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</si>
  <si>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</si>
  <si>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</si>
  <si>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</si>
  <si>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</si>
  <si>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</si>
  <si>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</si>
  <si>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</si>
  <si>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</si>
  <si>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</si>
  <si>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</si>
  <si>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</si>
  <si>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</si>
  <si>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</si>
  <si>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</si>
  <si>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</si>
  <si>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</si>
  <si>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</si>
  <si>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</si>
  <si>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</si>
  <si>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</si>
  <si>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</si>
  <si>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</si>
  <si>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</si>
  <si>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</si>
  <si>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</si>
  <si>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</si>
  <si>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</si>
  <si>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</si>
  <si>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</si>
  <si>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</si>
  <si>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</si>
  <si>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</si>
  <si>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</si>
  <si>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</si>
  <si>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</si>
  <si>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</si>
  <si>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</si>
  <si>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</si>
  <si>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</si>
  <si>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</si>
  <si>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</si>
  <si>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</si>
  <si>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</si>
  <si>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</si>
  <si>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</si>
  <si>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</si>
  <si>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</si>
  <si>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</si>
  <si>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</si>
  <si>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</si>
  <si>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</si>
  <si>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</si>
  <si>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</si>
  <si>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</si>
  <si>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</si>
  <si>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</si>
  <si>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</si>
  <si>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</si>
  <si>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</si>
  <si>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</si>
  <si>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</si>
  <si>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</si>
  <si>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</si>
  <si>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</si>
  <si>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</si>
  <si>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</si>
  <si>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</si>
  <si>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</si>
  <si>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</si>
  <si>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</si>
  <si>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</si>
  <si>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</si>
  <si>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</si>
  <si>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</si>
  <si>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</si>
  <si>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</si>
  <si>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</si>
  <si>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</si>
  <si>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</si>
  <si>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</si>
  <si>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</si>
  <si>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</si>
  <si>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</si>
  <si>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</si>
  <si>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</si>
  <si>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</si>
  <si>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</si>
  <si>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</si>
  <si>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</si>
  <si>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</si>
  <si>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</si>
  <si>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</si>
  <si>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</si>
  <si>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</si>
  <si>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</si>
  <si>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</si>
  <si>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</si>
  <si>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</si>
  <si>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</si>
  <si>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</si>
  <si>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</si>
  <si>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</si>
  <si>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</si>
  <si>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</si>
  <si>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</si>
  <si>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</si>
  <si>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</si>
  <si>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</si>
  <si>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</si>
  <si>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</si>
  <si>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</si>
  <si>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</si>
  <si>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</si>
  <si>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</si>
  <si>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</si>
  <si>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</si>
  <si>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</si>
  <si>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</si>
  <si>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</si>
  <si>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</si>
  <si>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</si>
  <si>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</si>
  <si>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</si>
  <si>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</si>
  <si>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</si>
  <si>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</si>
  <si>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</si>
  <si>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</si>
  <si>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</si>
  <si>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</si>
  <si>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</si>
  <si>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</si>
  <si>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</si>
  <si>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</si>
  <si>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</si>
  <si>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</si>
  <si>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</si>
  <si>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</si>
  <si>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</si>
  <si>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</si>
  <si>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</si>
  <si>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</si>
  <si>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</si>
  <si>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</si>
  <si>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</si>
  <si>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</si>
  <si>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</si>
  <si>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</si>
  <si>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</si>
  <si>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</si>
  <si>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</si>
  <si>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</si>
  <si>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</si>
  <si>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</si>
  <si>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</si>
  <si>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</si>
  <si>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</si>
  <si>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</si>
  <si>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</si>
  <si>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</si>
  <si>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</si>
  <si>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</si>
  <si>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</si>
  <si>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</si>
  <si>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</si>
  <si>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</si>
  <si>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</si>
  <si>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</si>
  <si>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</si>
  <si>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</si>
  <si>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</si>
  <si>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</si>
  <si>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</si>
  <si>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</si>
  <si>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</si>
  <si>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</si>
  <si>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</si>
  <si>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</si>
  <si>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</si>
  <si>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</si>
  <si>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</si>
  <si>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</si>
  <si>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</si>
  <si>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</si>
  <si>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</si>
  <si>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</si>
  <si>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</si>
  <si>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</si>
  <si>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</si>
  <si>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</si>
  <si>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</si>
  <si>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</si>
  <si>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</si>
  <si>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</si>
  <si>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</si>
  <si>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</si>
  <si>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</si>
  <si>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</si>
  <si>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</si>
  <si>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</si>
  <si>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</si>
  <si>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</si>
  <si>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</si>
  <si>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</si>
  <si>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</si>
  <si>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</si>
  <si>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</si>
  <si>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</si>
  <si>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</si>
  <si>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</si>
  <si>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</si>
  <si>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</si>
  <si>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</si>
  <si>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</si>
  <si>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</si>
  <si>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</si>
  <si>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</si>
  <si>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</si>
  <si>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</si>
  <si>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</si>
  <si>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</si>
  <si>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</si>
  <si>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</si>
  <si>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</si>
  <si>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</si>
  <si>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</si>
  <si>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</si>
  <si>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</si>
  <si>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</si>
  <si>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</si>
  <si>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</si>
  <si>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</si>
  <si>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</si>
  <si>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</si>
  <si>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</si>
  <si>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</si>
  <si>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</si>
  <si>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</si>
  <si>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</si>
  <si>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</si>
  <si>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</si>
  <si>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</si>
  <si>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</si>
  <si>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</si>
  <si>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</si>
  <si>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</si>
  <si>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</si>
  <si>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</si>
  <si>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</si>
  <si>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</si>
  <si>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</si>
  <si>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</si>
  <si>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</si>
  <si>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</si>
  <si>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</si>
  <si>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</si>
  <si>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</si>
  <si>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</si>
  <si>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</si>
  <si>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</si>
  <si>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</si>
  <si>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</si>
  <si>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</si>
  <si>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</si>
  <si>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</si>
  <si>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</si>
  <si>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</si>
  <si>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</si>
  <si>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</si>
  <si>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</si>
  <si>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</si>
  <si>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</si>
  <si>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</si>
  <si>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</si>
  <si>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</si>
  <si>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</si>
  <si>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</si>
  <si>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</si>
  <si>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</si>
  <si>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</si>
  <si>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</si>
  <si>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</si>
  <si>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</si>
  <si>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</si>
  <si>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</si>
  <si>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</si>
  <si>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</si>
  <si>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</si>
  <si>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</si>
  <si>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</si>
  <si>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</si>
  <si>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</si>
  <si>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</si>
  <si>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</si>
  <si>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</si>
  <si>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</si>
  <si>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</si>
  <si>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</si>
  <si>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</si>
  <si>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</si>
  <si>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</si>
  <si>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</si>
  <si>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</si>
  <si>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</si>
  <si>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</si>
  <si>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</si>
  <si>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</si>
  <si>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</si>
  <si>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</si>
  <si>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</si>
  <si>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</si>
  <si>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</si>
  <si>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</si>
  <si>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</si>
  <si>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</si>
  <si>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</si>
  <si>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</si>
  <si>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</si>
  <si>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</si>
  <si>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</si>
  <si>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</si>
  <si>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</si>
  <si>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</si>
  <si>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</si>
  <si>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</si>
  <si>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</si>
  <si>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</si>
  <si>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</si>
  <si>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</si>
  <si>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</si>
  <si>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</si>
  <si>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</si>
  <si>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</si>
  <si>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</si>
  <si>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</si>
  <si>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</si>
  <si>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</si>
  <si>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</si>
  <si>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</si>
  <si>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</si>
  <si>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</si>
  <si>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</si>
  <si>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</si>
  <si>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</si>
  <si>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</si>
  <si>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</si>
  <si>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</si>
  <si>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</si>
  <si>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</si>
  <si>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</si>
  <si>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</si>
  <si>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</si>
  <si>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</si>
  <si>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</si>
  <si>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</si>
  <si>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</si>
  <si>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</si>
  <si>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</si>
  <si>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</si>
  <si>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</si>
  <si>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</si>
  <si>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</si>
  <si>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</si>
  <si>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</si>
  <si>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</si>
  <si>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</si>
  <si>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</si>
  <si>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</si>
  <si>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</si>
  <si>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</si>
  <si>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</si>
  <si>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</si>
  <si>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</si>
  <si>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</si>
  <si>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</si>
  <si>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</si>
  <si>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</si>
  <si>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</si>
  <si>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</si>
  <si>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</si>
  <si>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</si>
  <si>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</si>
  <si>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</si>
  <si>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</si>
  <si>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</si>
  <si>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</si>
  <si>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</si>
  <si>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</si>
  <si>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</si>
  <si>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</si>
  <si>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</si>
  <si>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</si>
  <si>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</si>
  <si>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</si>
  <si>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</si>
  <si>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</si>
  <si>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</si>
  <si>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</si>
  <si>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</si>
  <si>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</si>
  <si>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</si>
  <si>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</si>
  <si>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</si>
  <si>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</si>
  <si>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</si>
  <si>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</si>
  <si>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</si>
  <si>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</si>
  <si>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</si>
  <si>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</si>
  <si>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</si>
  <si>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</si>
  <si>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</si>
  <si>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</si>
  <si>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</si>
  <si>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</si>
  <si>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</si>
  <si>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</si>
  <si>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</si>
  <si>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</si>
  <si>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</si>
  <si>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</si>
  <si>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</si>
  <si>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</si>
  <si>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</si>
  <si>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</si>
  <si>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</si>
  <si>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</si>
  <si>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</si>
  <si>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</si>
  <si>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</si>
  <si>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</si>
  <si>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</si>
  <si>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</si>
  <si>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</si>
  <si>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</si>
  <si>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</si>
  <si>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</si>
  <si>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</si>
  <si>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</si>
  <si>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</si>
  <si>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</si>
  <si>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</si>
  <si>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</si>
  <si>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</si>
  <si>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</si>
  <si>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</si>
  <si>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</si>
  <si>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</si>
  <si>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</si>
  <si>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</si>
  <si>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</si>
  <si>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</si>
  <si>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</si>
  <si>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</si>
  <si>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</si>
  <si>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</si>
  <si>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</si>
  <si>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</si>
  <si>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</si>
  <si>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</si>
  <si>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</si>
  <si>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</si>
  <si>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</si>
  <si>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</si>
  <si>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</si>
  <si>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</si>
  <si>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</si>
  <si>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</si>
  <si>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</si>
  <si>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</si>
  <si>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</si>
  <si>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</si>
  <si>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</si>
  <si>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</si>
  <si>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</si>
  <si>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</si>
  <si>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</si>
  <si>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</si>
  <si>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</si>
  <si>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</si>
  <si>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</si>
  <si>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</si>
  <si>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</si>
  <si>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</si>
  <si>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</si>
  <si>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</si>
  <si>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</si>
  <si>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</si>
  <si>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</si>
  <si>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</si>
  <si>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</si>
  <si>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</si>
  <si>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</si>
  <si>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</si>
  <si>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</si>
  <si>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</si>
  <si>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</si>
  <si>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</si>
  <si>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</si>
  <si>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</si>
  <si>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</si>
  <si>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</si>
  <si>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</si>
  <si>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</si>
  <si>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</si>
  <si>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</si>
  <si>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</si>
  <si>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</si>
  <si>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</si>
  <si>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</si>
  <si>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</si>
  <si>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</si>
  <si>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</si>
  <si>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</si>
  <si>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</si>
  <si>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</si>
  <si>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</si>
  <si>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</si>
  <si>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</si>
  <si>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</si>
  <si>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</si>
  <si>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</si>
  <si>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</si>
  <si>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</si>
  <si>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</si>
  <si>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</si>
  <si>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</si>
  <si>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</si>
  <si>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</si>
  <si>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</si>
  <si>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</si>
  <si>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</si>
  <si>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</si>
  <si>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</si>
  <si>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</si>
  <si>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</si>
  <si>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</si>
  <si>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</si>
  <si>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</si>
  <si>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</si>
  <si>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</si>
  <si>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</si>
  <si>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</si>
  <si>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</si>
  <si>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</si>
  <si>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</si>
  <si>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</si>
  <si>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</si>
  <si>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</si>
  <si>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</si>
  <si>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</si>
  <si>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</si>
  <si>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</si>
  <si>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</si>
  <si>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</si>
  <si>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</si>
  <si>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</si>
  <si>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</si>
  <si>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</si>
  <si>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</si>
  <si>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</si>
  <si>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</si>
  <si>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</si>
  <si>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</si>
  <si>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</si>
  <si>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</si>
  <si>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</si>
  <si>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</si>
  <si>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</si>
  <si>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</si>
  <si>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</si>
  <si>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</si>
  <si>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</si>
  <si>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</si>
  <si>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</si>
  <si>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</si>
  <si>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</si>
  <si>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</si>
  <si>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</si>
  <si>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</si>
  <si>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</si>
  <si>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</si>
  <si>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</si>
  <si>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</si>
  <si>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</si>
  <si>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</si>
  <si>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</si>
  <si>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</si>
  <si>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</si>
  <si>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</si>
  <si>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</si>
  <si>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</si>
  <si>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</si>
  <si>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</si>
  <si>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</si>
  <si>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</si>
  <si>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</si>
  <si>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</si>
  <si>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</si>
  <si>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</si>
  <si>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</si>
  <si>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</si>
  <si>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</si>
  <si>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</si>
  <si>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</si>
  <si>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</si>
  <si>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</si>
  <si>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</si>
  <si>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</si>
  <si>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</si>
  <si>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</si>
  <si>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</si>
  <si>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</si>
  <si>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</si>
  <si>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</si>
  <si>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</si>
  <si>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</si>
  <si>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</si>
  <si>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</si>
  <si>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</si>
  <si>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</si>
  <si>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</si>
  <si>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</si>
  <si>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</si>
  <si>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</si>
  <si>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</si>
  <si>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</si>
  <si>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</si>
  <si>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</si>
  <si>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</si>
  <si>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</si>
  <si>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</si>
  <si>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</si>
  <si>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</si>
  <si>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</si>
  <si>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</si>
  <si>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</si>
  <si>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</si>
  <si>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</si>
  <si>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</si>
  <si>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</si>
  <si>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</si>
  <si>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</si>
  <si>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</si>
  <si>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</si>
  <si>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</si>
  <si>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</si>
  <si>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</si>
  <si>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</si>
  <si>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</si>
  <si>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</si>
  <si>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</si>
  <si>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</si>
  <si>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</si>
  <si>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</si>
  <si>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</si>
  <si>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</si>
  <si>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</si>
  <si>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</si>
  <si>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</si>
  <si>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</si>
  <si>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</si>
  <si>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</si>
  <si>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</si>
  <si>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</si>
  <si>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</si>
  <si>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</si>
  <si>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</si>
  <si>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</si>
  <si>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</si>
  <si>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</si>
  <si>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</si>
  <si>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</si>
  <si>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</si>
  <si>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</si>
  <si>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</si>
  <si>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</si>
  <si>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</si>
  <si>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</si>
  <si>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</si>
  <si>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</si>
  <si>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</si>
  <si>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</si>
  <si>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</si>
  <si>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</si>
  <si>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</si>
  <si>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</si>
  <si>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</si>
  <si>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</si>
  <si>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</si>
  <si>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</si>
  <si>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</si>
  <si>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</si>
  <si>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</si>
  <si>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</si>
  <si>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</si>
  <si>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</si>
  <si>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</si>
  <si>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</si>
  <si>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</si>
  <si>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</si>
  <si>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</si>
  <si>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</si>
  <si>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</si>
  <si>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</si>
  <si>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</si>
  <si>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</si>
  <si>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</si>
  <si>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</si>
  <si>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</si>
  <si>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</si>
  <si>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</si>
  <si>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</si>
  <si>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</si>
  <si>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</si>
  <si>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</si>
  <si>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</si>
  <si>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</si>
  <si>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</si>
  <si>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</si>
  <si>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</si>
  <si>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</si>
  <si>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</si>
  <si>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</si>
  <si>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</si>
  <si>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</si>
  <si>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</si>
  <si>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</si>
  <si>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</si>
  <si>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</si>
  <si>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</si>
  <si>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</si>
  <si>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</si>
  <si>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</si>
  <si>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</si>
  <si>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</si>
  <si>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</si>
  <si>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</si>
  <si>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</si>
  <si>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</si>
  <si>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</si>
  <si>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</si>
  <si>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</si>
  <si>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</si>
  <si>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</si>
  <si>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</si>
  <si>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</si>
  <si>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</si>
  <si>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</si>
  <si>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</si>
  <si>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</si>
  <si>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</si>
  <si>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</si>
  <si>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</si>
  <si>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</si>
  <si>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</si>
  <si>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</si>
  <si>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</si>
  <si>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</si>
  <si>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</si>
  <si>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</si>
  <si>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</si>
  <si>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</si>
  <si>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</si>
  <si>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</si>
  <si>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</si>
  <si>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</si>
  <si>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</si>
  <si>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</si>
  <si>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</si>
  <si>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</si>
  <si>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</si>
  <si>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</si>
  <si>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</si>
  <si>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</si>
  <si>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</si>
  <si>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</si>
  <si>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</si>
  <si>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</si>
  <si>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</si>
  <si>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</si>
  <si>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</si>
  <si>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</si>
  <si>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</si>
  <si>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</si>
  <si>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</si>
  <si>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</si>
  <si>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</si>
  <si>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</si>
  <si>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</si>
  <si>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</si>
  <si>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</si>
  <si>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</si>
  <si>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</si>
  <si>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</si>
  <si>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</si>
  <si>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</si>
  <si>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</si>
  <si>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</si>
  <si>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</si>
  <si>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</si>
  <si>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</si>
  <si>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</si>
  <si>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</si>
  <si>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</si>
  <si>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</si>
  <si>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</si>
  <si>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</si>
  <si>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</si>
  <si>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</si>
  <si>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</si>
  <si>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</si>
  <si>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</si>
  <si>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</si>
  <si>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</si>
  <si>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</si>
  <si>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</si>
  <si>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</si>
  <si>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</si>
  <si>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</si>
  <si>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</si>
  <si>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</si>
  <si>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</si>
  <si>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</si>
  <si>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</si>
  <si>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</si>
  <si>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</si>
  <si>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</si>
  <si>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</si>
  <si>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</si>
  <si>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</si>
  <si>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</si>
  <si>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</si>
  <si>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</si>
  <si>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</si>
  <si>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</si>
  <si>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</si>
  <si>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</si>
  <si>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</si>
  <si>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</si>
  <si>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</si>
  <si>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</si>
  <si>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</si>
  <si>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</si>
  <si>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</si>
  <si>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</si>
  <si>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</si>
  <si>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</si>
  <si>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</si>
  <si>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</si>
  <si>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</si>
  <si>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</si>
  <si>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</si>
  <si>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</si>
  <si>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</si>
  <si>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</si>
  <si>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</si>
  <si>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</si>
  <si>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</si>
  <si>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</si>
  <si>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</si>
  <si>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</si>
  <si>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</si>
  <si>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</si>
  <si>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</si>
  <si>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</si>
  <si>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</si>
  <si>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</si>
  <si>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</si>
  <si>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</si>
  <si>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</si>
  <si>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</si>
  <si>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</si>
  <si>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</si>
  <si>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</si>
  <si>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</si>
  <si>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</si>
  <si>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</si>
  <si>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</si>
  <si>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</si>
  <si>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</si>
  <si>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</si>
  <si>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</si>
  <si>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</si>
  <si>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</si>
  <si>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</si>
  <si>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</si>
  <si>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</si>
  <si>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</si>
  <si>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</si>
  <si>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</si>
  <si>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</si>
  <si>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</si>
  <si>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</si>
  <si>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</si>
  <si>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</si>
  <si>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</si>
  <si>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</si>
  <si>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</si>
  <si>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</si>
  <si>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</si>
  <si>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</si>
  <si>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</si>
  <si>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</si>
  <si>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</si>
  <si>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</si>
  <si>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</si>
  <si>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</si>
  <si>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</si>
  <si>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</si>
  <si>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</si>
  <si>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</si>
  <si>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</si>
  <si>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</si>
  <si>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</si>
  <si>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</si>
  <si>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</si>
  <si>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</si>
  <si>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</si>
  <si>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</si>
  <si>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</si>
  <si>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</si>
  <si>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</si>
  <si>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</si>
  <si>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</si>
  <si>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</si>
  <si>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</si>
  <si>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</si>
  <si>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</si>
  <si>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</si>
  <si>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</si>
  <si>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</si>
  <si>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</si>
  <si>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</si>
  <si>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</si>
  <si>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</si>
  <si>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</si>
  <si>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</si>
  <si>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</si>
  <si>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</si>
  <si>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</si>
  <si>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</si>
  <si>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</si>
  <si>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</si>
  <si>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</si>
  <si>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</si>
  <si>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</si>
  <si>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</si>
  <si>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</si>
  <si>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</si>
  <si>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</si>
  <si>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</si>
  <si>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</si>
  <si>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</si>
  <si>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</si>
  <si>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</si>
  <si>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</si>
  <si>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</si>
  <si>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</si>
  <si>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</si>
  <si>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</si>
  <si>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</si>
  <si>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</si>
  <si>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</si>
  <si>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</si>
  <si>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</si>
  <si>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</si>
  <si>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</si>
  <si>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</si>
  <si>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</si>
  <si>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</si>
  <si>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</si>
  <si>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</si>
  <si>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</si>
  <si>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</si>
  <si>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</si>
  <si>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</si>
  <si>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</si>
  <si>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</si>
  <si>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</si>
  <si>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</si>
  <si>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</si>
  <si>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</si>
  <si>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</si>
  <si>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</si>
  <si>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</si>
  <si>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</si>
  <si>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</si>
  <si>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</si>
  <si>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</si>
  <si>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</si>
  <si>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</si>
  <si>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</si>
  <si>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</si>
  <si>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</si>
  <si>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</si>
  <si>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</si>
  <si>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</si>
  <si>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</si>
  <si>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</si>
  <si>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</si>
  <si>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</si>
  <si>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</si>
  <si>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</si>
  <si>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</si>
  <si>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</si>
  <si>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</si>
  <si>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</si>
  <si>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</si>
  <si>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</si>
  <si>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</si>
  <si>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</si>
  <si>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</si>
  <si>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</si>
  <si>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</si>
  <si>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</si>
  <si>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</si>
  <si>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</si>
  <si>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</si>
  <si>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</si>
  <si>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</si>
  <si>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</si>
  <si>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</si>
  <si>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</si>
  <si>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</si>
  <si>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</si>
  <si>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</si>
  <si>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</si>
  <si>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</si>
  <si>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</si>
  <si>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</si>
  <si>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</si>
  <si>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</si>
  <si>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</si>
  <si>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</si>
  <si>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</si>
  <si>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</si>
  <si>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</si>
  <si>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</si>
  <si>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</si>
  <si>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</si>
  <si>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</si>
  <si>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</si>
  <si>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</si>
  <si>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</si>
  <si>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</si>
  <si>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</si>
  <si>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</si>
  <si>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</si>
  <si>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</si>
  <si>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</si>
  <si>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</si>
  <si>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</si>
  <si>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</si>
  <si>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</si>
  <si>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</si>
  <si>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</si>
  <si>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</si>
  <si>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</si>
  <si>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</si>
  <si>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</si>
  <si>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</si>
  <si>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</si>
  <si>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</si>
  <si>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</si>
  <si>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</si>
  <si>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</si>
  <si>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</si>
  <si>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</si>
  <si>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</si>
  <si>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</si>
  <si>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</si>
  <si>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</si>
  <si>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</si>
  <si>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</si>
  <si>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</si>
  <si>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</si>
  <si>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</si>
  <si>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</si>
  <si>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</si>
  <si>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</si>
  <si>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</si>
  <si>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</si>
  <si>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</si>
  <si>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</si>
  <si>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</si>
  <si>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</si>
  <si>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</si>
  <si>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</si>
  <si>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</si>
  <si>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</si>
  <si>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</si>
  <si>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</si>
  <si>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</si>
  <si>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</si>
  <si>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</si>
  <si>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</si>
  <si>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</si>
  <si>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</si>
  <si>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</si>
  <si>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</si>
  <si>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</si>
  <si>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</si>
  <si>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</si>
  <si>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</si>
  <si>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</si>
  <si>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</si>
  <si>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</si>
  <si>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</si>
  <si>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</si>
  <si>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</si>
  <si>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</si>
  <si>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</si>
  <si>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</si>
  <si>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</si>
  <si>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</si>
  <si>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</si>
  <si>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</si>
  <si>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</si>
  <si>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</si>
  <si>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</si>
  <si>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</si>
  <si>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</si>
  <si>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</si>
  <si>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</si>
  <si>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</si>
  <si>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</si>
  <si>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</si>
  <si>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</si>
  <si>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</si>
  <si>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</si>
  <si>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</si>
  <si>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</si>
  <si>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</si>
  <si>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</si>
  <si>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</si>
  <si>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</si>
  <si>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</si>
  <si>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</si>
  <si>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</si>
  <si>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</si>
  <si>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</si>
  <si>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</si>
  <si>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</si>
  <si>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</si>
  <si>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</si>
  <si>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</si>
  <si>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</si>
  <si>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</si>
  <si>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</si>
  <si>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</si>
  <si>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</si>
  <si>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</si>
  <si>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</si>
  <si>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</si>
  <si>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</si>
  <si>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</si>
  <si>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</si>
  <si>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</si>
  <si>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</si>
  <si>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</si>
  <si>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</si>
  <si>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</si>
  <si>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</si>
  <si>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</si>
  <si>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</si>
  <si>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</si>
  <si>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</si>
  <si>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</si>
  <si>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</si>
  <si>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</si>
  <si>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</si>
  <si>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</si>
  <si>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</si>
  <si>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</si>
  <si>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</si>
  <si>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</si>
  <si>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</si>
  <si>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</si>
  <si>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</si>
  <si>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</si>
  <si>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</si>
  <si>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</si>
  <si>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</si>
  <si>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</si>
  <si>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</si>
  <si>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</si>
  <si>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</si>
  <si>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</si>
  <si>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</si>
  <si>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</si>
  <si>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</si>
  <si>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</si>
  <si>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</si>
  <si>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</si>
  <si>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</si>
  <si>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</si>
  <si>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</si>
  <si>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</si>
  <si>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</si>
  <si>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</si>
  <si>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</si>
  <si>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</si>
  <si>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</si>
  <si>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</si>
  <si>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</si>
  <si>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</si>
  <si>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</si>
  <si>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</si>
  <si>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</si>
  <si>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</si>
  <si>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</si>
  <si>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</si>
  <si>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</si>
  <si>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</si>
  <si>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</si>
  <si>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</si>
  <si>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</si>
  <si>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</si>
  <si>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</si>
  <si>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</si>
  <si>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</si>
  <si>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</si>
  <si>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</si>
  <si>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</si>
  <si>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</si>
  <si>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</si>
  <si>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</si>
  <si>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</si>
  <si>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</si>
  <si>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</si>
  <si>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</si>
  <si>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</si>
  <si>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</si>
  <si>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</si>
  <si>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</si>
  <si>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</si>
  <si>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</si>
  <si>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</si>
  <si>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</si>
  <si>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</si>
  <si>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</si>
  <si>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</si>
  <si>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</si>
  <si>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</si>
  <si>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</si>
  <si>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</si>
  <si>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</si>
  <si>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</si>
  <si>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</si>
  <si>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</si>
  <si>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</si>
  <si>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</si>
  <si>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</si>
  <si>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</si>
  <si>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</si>
  <si>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</si>
  <si>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</si>
  <si>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</si>
  <si>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</si>
  <si>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</si>
  <si>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</si>
  <si>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</si>
  <si>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</si>
  <si>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</si>
  <si>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</si>
  <si>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</si>
  <si>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</si>
  <si>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</si>
  <si>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</si>
  <si>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</si>
  <si>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</si>
  <si>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</si>
  <si>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</si>
  <si>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</si>
  <si>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</si>
  <si>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</si>
  <si>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</si>
  <si>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</si>
  <si>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</si>
  <si>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</si>
  <si>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</si>
  <si>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</si>
  <si>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</si>
  <si>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</si>
  <si>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</si>
  <si>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</si>
  <si>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</si>
  <si>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</si>
  <si>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</si>
  <si>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</si>
  <si>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</si>
  <si>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</si>
  <si>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</si>
  <si>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</si>
  <si>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</si>
  <si>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</si>
  <si>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</si>
  <si>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</si>
  <si>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</si>
  <si>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</si>
  <si>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</si>
  <si>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</si>
  <si>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</si>
  <si>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</si>
  <si>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</si>
  <si>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</si>
  <si>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</si>
  <si>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</si>
  <si>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</si>
  <si>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</si>
  <si>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</si>
  <si>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</si>
  <si>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</si>
  <si>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</si>
  <si>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</si>
  <si>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</si>
  <si>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</si>
  <si>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</si>
  <si>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</si>
  <si>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</si>
  <si>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</si>
  <si>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</si>
  <si>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</si>
  <si>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</si>
  <si>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</si>
  <si>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</si>
  <si>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</si>
  <si>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</si>
  <si>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</si>
  <si>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</si>
  <si>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</si>
  <si>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</si>
  <si>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</si>
  <si>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</si>
  <si>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</si>
  <si>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</si>
  <si>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</si>
  <si>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</si>
  <si>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</si>
  <si>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</si>
  <si>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</si>
  <si>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</si>
  <si>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</si>
  <si>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</si>
  <si>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</si>
  <si>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</si>
  <si>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</si>
  <si>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</si>
  <si>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</si>
  <si>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</si>
  <si>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</si>
  <si>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</si>
  <si>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</si>
  <si>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</si>
  <si>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</si>
  <si>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</si>
  <si>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</si>
  <si>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</si>
  <si>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</si>
  <si>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</si>
  <si>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</si>
  <si>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</si>
  <si>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</si>
  <si>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</si>
  <si>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</si>
  <si>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</si>
  <si>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</si>
  <si>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</si>
  <si>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</si>
  <si>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</si>
  <si>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</si>
  <si>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</si>
  <si>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</si>
  <si>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</si>
  <si>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</si>
  <si>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</si>
  <si>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</si>
  <si>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</si>
  <si>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</si>
  <si>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</si>
  <si>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</si>
  <si>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</si>
  <si>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</si>
  <si>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</si>
  <si>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</si>
  <si>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</si>
  <si>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</si>
  <si>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</si>
  <si>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</si>
  <si>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</si>
  <si>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</si>
  <si>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</si>
  <si>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</si>
  <si>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</si>
  <si>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</si>
  <si>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</si>
  <si>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</si>
  <si>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</si>
  <si>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</si>
  <si>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</si>
  <si>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</si>
  <si>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</si>
  <si>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</si>
  <si>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</si>
  <si>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</si>
  <si>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</si>
  <si>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</si>
  <si>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</si>
  <si>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</si>
  <si>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</si>
  <si>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</si>
  <si>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</si>
  <si>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</si>
  <si>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</si>
  <si>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</si>
  <si>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</si>
  <si>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</si>
  <si>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</si>
  <si>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</si>
  <si>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</si>
  <si>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</si>
  <si>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</si>
  <si>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</si>
  <si>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</si>
  <si>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</si>
  <si>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</si>
  <si>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</si>
  <si>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</si>
  <si>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</si>
  <si>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</si>
  <si>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</si>
  <si>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</si>
  <si>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</si>
  <si>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</si>
  <si>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</si>
  <si>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</si>
  <si>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</si>
  <si>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</si>
  <si>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</si>
  <si>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</si>
  <si>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</si>
  <si>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</si>
  <si>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</si>
  <si>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</si>
  <si>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</si>
  <si>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</si>
  <si>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</si>
  <si>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</si>
  <si>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</si>
  <si>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</si>
  <si>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</si>
  <si>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</si>
  <si>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</si>
  <si>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</si>
  <si>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</si>
  <si>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</si>
  <si>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</si>
  <si>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</si>
  <si>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</si>
  <si>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</si>
  <si>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</si>
  <si>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</si>
  <si>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</si>
  <si>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</si>
  <si>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</si>
  <si>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</si>
  <si>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</si>
  <si>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</si>
  <si>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</si>
  <si>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</si>
  <si>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</si>
  <si>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</si>
  <si>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</si>
  <si>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</si>
  <si>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</si>
  <si>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</si>
  <si>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</si>
  <si>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</si>
  <si>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</si>
  <si>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</si>
  <si>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</si>
  <si>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</si>
  <si>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</si>
  <si>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</si>
  <si>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</si>
  <si>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</si>
  <si>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</si>
  <si>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</si>
  <si>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</si>
  <si>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</si>
  <si>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</si>
  <si>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</si>
  <si>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</si>
  <si>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</si>
  <si>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</si>
  <si>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</si>
  <si>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</si>
  <si>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</si>
  <si>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</si>
  <si>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</si>
  <si>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</si>
  <si>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</si>
  <si>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</si>
  <si>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</si>
  <si>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</si>
  <si>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</si>
  <si>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</si>
  <si>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</si>
  <si>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</si>
  <si>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</si>
  <si>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</si>
  <si>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</si>
  <si>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</si>
  <si>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</si>
  <si>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</si>
  <si>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</si>
  <si>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</si>
  <si>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</si>
  <si>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</si>
  <si>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</si>
  <si>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</si>
  <si>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</si>
  <si>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</si>
  <si>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</si>
  <si>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</si>
  <si>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</si>
  <si>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</si>
  <si>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</si>
  <si>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</si>
  <si>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</si>
  <si>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</si>
  <si>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</si>
  <si>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</si>
  <si>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</si>
  <si>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</si>
  <si>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</si>
  <si>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</si>
  <si>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</si>
  <si>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</si>
  <si>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</si>
  <si>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</si>
  <si>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</si>
  <si>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</si>
  <si>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</si>
  <si>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</si>
  <si>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</si>
  <si>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</si>
  <si>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</si>
  <si>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</si>
  <si>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</si>
  <si>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</si>
  <si>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</si>
  <si>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</si>
  <si>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</si>
  <si>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</si>
  <si>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</si>
  <si>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</si>
  <si>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</si>
  <si>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</si>
  <si>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</si>
  <si>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</si>
  <si>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</si>
  <si>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</si>
  <si>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</si>
  <si>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</si>
  <si>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</si>
  <si>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</si>
  <si>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</si>
  <si>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</si>
  <si>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</si>
  <si>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</si>
  <si>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</si>
  <si>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</si>
  <si>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</si>
  <si>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</si>
  <si>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</si>
  <si>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</si>
  <si>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</si>
  <si>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</si>
  <si>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</si>
  <si>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</si>
  <si>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</si>
  <si>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</si>
  <si>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</si>
  <si>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</si>
  <si>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</si>
  <si>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</si>
  <si>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</si>
  <si>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</si>
  <si>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</si>
  <si>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</si>
  <si>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</si>
  <si>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</si>
  <si>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</si>
  <si>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</si>
  <si>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</si>
  <si>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</si>
  <si>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</si>
  <si>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</si>
  <si>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</si>
  <si>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</si>
  <si>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</si>
  <si>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</si>
  <si>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</si>
  <si>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</si>
  <si>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</si>
  <si>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</si>
  <si>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</si>
  <si>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</si>
  <si>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</si>
  <si>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</si>
  <si>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</si>
  <si>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</si>
  <si>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</si>
  <si>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</si>
  <si>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</si>
  <si>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</si>
  <si>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</si>
  <si>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</si>
  <si>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</si>
  <si>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</si>
  <si>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</si>
  <si>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</si>
  <si>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</si>
  <si>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</si>
  <si>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</si>
  <si>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</si>
  <si>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</si>
  <si>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</si>
  <si>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</si>
  <si>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</si>
  <si>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</si>
  <si>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</si>
  <si>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</si>
  <si>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</si>
  <si>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</si>
  <si>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</si>
  <si>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</si>
  <si>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</si>
  <si>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</si>
  <si>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</si>
  <si>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</si>
  <si>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</si>
  <si>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</si>
  <si>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</si>
  <si>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</si>
  <si>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</si>
  <si>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</si>
  <si>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</si>
  <si>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</si>
  <si>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</si>
  <si>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</si>
  <si>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</si>
  <si>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</si>
  <si>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</si>
  <si>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</si>
  <si>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</si>
  <si>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</si>
  <si>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</si>
  <si>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</si>
  <si>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</si>
  <si>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</si>
  <si>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</si>
  <si>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</si>
  <si>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</si>
  <si>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</si>
  <si>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</si>
  <si>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</si>
  <si>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</si>
  <si>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</si>
  <si>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</si>
  <si>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</si>
  <si>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</si>
  <si>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</si>
  <si>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</si>
  <si>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</si>
  <si>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</si>
  <si>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</si>
  <si>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</si>
  <si>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</si>
  <si>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</si>
  <si>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</si>
  <si>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</si>
  <si>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</si>
  <si>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</si>
  <si>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</si>
  <si>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</si>
  <si>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</si>
  <si>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</si>
  <si>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</si>
  <si>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</si>
  <si>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</si>
  <si>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</si>
  <si>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</si>
  <si>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</si>
  <si>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</si>
  <si>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</si>
  <si>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</si>
  <si>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</si>
  <si>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</si>
  <si>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</si>
  <si>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</si>
  <si>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</si>
  <si>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</si>
  <si>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</si>
  <si>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</si>
  <si>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</si>
  <si>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</si>
  <si>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</si>
  <si>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</si>
  <si>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</si>
  <si>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</si>
  <si>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</si>
  <si>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</si>
  <si>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</si>
  <si>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</si>
  <si>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</si>
  <si>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</si>
  <si>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</si>
  <si>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</si>
  <si>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</si>
  <si>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</si>
  <si>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</si>
  <si>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</si>
  <si>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</si>
  <si>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</si>
  <si>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</si>
  <si>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</si>
  <si>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</si>
  <si>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</si>
  <si>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</si>
  <si>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</si>
  <si>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</si>
  <si>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</si>
  <si>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</si>
  <si>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</si>
  <si>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</si>
  <si>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</si>
  <si>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</si>
  <si>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</si>
  <si>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</si>
  <si>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</si>
  <si>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</si>
  <si>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</si>
  <si>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</si>
  <si>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</si>
  <si>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</si>
  <si>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</si>
  <si>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</si>
  <si>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</si>
  <si>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</si>
  <si>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</si>
  <si>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</si>
  <si>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</si>
  <si>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</si>
  <si>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</si>
  <si>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</si>
  <si>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</si>
  <si>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</si>
  <si>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</si>
  <si>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</si>
  <si>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</si>
  <si>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</si>
  <si>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</si>
  <si>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</si>
  <si>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</si>
  <si>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</si>
  <si>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</si>
  <si>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</si>
  <si>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</si>
  <si>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</si>
  <si>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</si>
  <si>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</si>
  <si>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</si>
  <si>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</si>
  <si>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</si>
  <si>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</si>
  <si>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</si>
  <si>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</si>
  <si>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</si>
  <si>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</si>
  <si>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</si>
  <si>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</si>
  <si>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</si>
  <si>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</si>
  <si>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</si>
  <si>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</si>
  <si>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</si>
  <si>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</si>
  <si>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</si>
  <si>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</si>
  <si>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</si>
  <si>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</si>
  <si>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</si>
  <si>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</si>
  <si>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</si>
  <si>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</si>
  <si>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</si>
  <si>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</si>
  <si>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</si>
  <si>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</si>
  <si>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</si>
  <si>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</si>
  <si>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</si>
  <si>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</si>
  <si>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</si>
  <si>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</si>
  <si>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</si>
  <si>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</si>
  <si>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</si>
  <si>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</si>
  <si>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</si>
  <si>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</si>
  <si>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</si>
  <si>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</si>
  <si>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</si>
  <si>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</si>
  <si>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</si>
  <si>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</si>
  <si>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</si>
  <si>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</si>
  <si>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</si>
  <si>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</si>
  <si>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</si>
  <si>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</si>
  <si>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</si>
  <si>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</si>
  <si>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</si>
  <si>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</si>
  <si>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</si>
  <si>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</si>
  <si>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</si>
  <si>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</si>
  <si>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</si>
  <si>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</si>
  <si>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</si>
  <si>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</si>
  <si>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</si>
  <si>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</si>
  <si>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</si>
  <si>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</si>
  <si>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</si>
  <si>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</si>
  <si>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</si>
  <si>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</si>
  <si>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</si>
  <si>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</si>
  <si>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</si>
  <si>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</si>
  <si>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</si>
  <si>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</si>
  <si>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</si>
  <si>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</si>
  <si>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</si>
  <si>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</si>
  <si>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</si>
  <si>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</si>
  <si>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</si>
  <si>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</si>
  <si>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</si>
  <si>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</si>
  <si>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</si>
  <si>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</si>
  <si>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</si>
  <si>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</si>
  <si>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</si>
  <si>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</si>
  <si>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</si>
  <si>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</si>
  <si>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</si>
  <si>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</si>
  <si>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</si>
  <si>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</si>
  <si>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</si>
  <si>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</si>
  <si>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</si>
  <si>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</si>
  <si>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</si>
  <si>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</si>
  <si>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</si>
  <si>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</si>
  <si>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</si>
  <si>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</si>
  <si>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</si>
  <si>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</si>
  <si>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</si>
  <si>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</si>
  <si>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</si>
  <si>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</si>
  <si>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</si>
  <si>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</si>
  <si>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</si>
  <si>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</si>
  <si>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</si>
  <si>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</si>
  <si>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</si>
  <si>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</si>
  <si>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</si>
  <si>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</si>
  <si>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</si>
  <si>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</si>
  <si>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</si>
  <si>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</si>
  <si>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</si>
  <si>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</si>
  <si>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</si>
  <si>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</si>
  <si>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</si>
  <si>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</si>
  <si>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</si>
  <si>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</si>
  <si>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</si>
  <si>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</si>
  <si>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</si>
  <si>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</si>
  <si>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</si>
  <si>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</si>
  <si>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</si>
  <si>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</si>
  <si>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</si>
  <si>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</si>
  <si>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</si>
  <si>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</si>
  <si>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</si>
  <si>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</si>
  <si>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</si>
  <si>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</si>
  <si>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</si>
  <si>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</si>
  <si>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</si>
  <si>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</si>
  <si>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</si>
  <si>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</si>
  <si>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</si>
  <si>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</si>
  <si>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</si>
  <si>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</si>
  <si>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</si>
  <si>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</si>
  <si>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</si>
  <si>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</si>
  <si>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</si>
  <si>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</si>
  <si>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</si>
  <si>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</si>
  <si>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</si>
  <si>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</si>
  <si>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</si>
  <si>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</si>
  <si>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</si>
  <si>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</si>
  <si>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</si>
  <si>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</si>
  <si>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</si>
  <si>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</si>
  <si>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</si>
  <si>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</si>
  <si>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</si>
  <si>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</si>
  <si>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</si>
  <si>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</si>
  <si>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</si>
  <si>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</si>
  <si>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</si>
  <si>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</si>
  <si>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</si>
  <si>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</si>
  <si>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</si>
  <si>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</si>
  <si>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</si>
  <si>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</si>
  <si>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</si>
  <si>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</si>
  <si>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</si>
  <si>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</si>
  <si>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</si>
  <si>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</si>
  <si>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</si>
  <si>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</si>
  <si>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</si>
  <si>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</si>
  <si>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</si>
  <si>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</si>
  <si>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</si>
  <si>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</si>
  <si>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</si>
  <si>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</si>
  <si>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</si>
  <si>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</si>
  <si>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</si>
  <si>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</si>
  <si>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</si>
  <si>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</si>
  <si>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</si>
  <si>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</si>
  <si>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</si>
  <si>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</si>
  <si>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</si>
  <si>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</si>
  <si>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</si>
  <si>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</si>
  <si>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</si>
  <si>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</si>
  <si>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</si>
  <si>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</si>
  <si>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</si>
  <si>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</si>
  <si>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</si>
  <si>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</si>
  <si>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</si>
  <si>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</si>
  <si>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</si>
  <si>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</si>
  <si>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</si>
  <si>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</si>
  <si>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</si>
  <si>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</si>
  <si>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</si>
  <si>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</si>
  <si>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</si>
  <si>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</si>
  <si>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</si>
  <si>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</si>
  <si>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</si>
  <si>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</si>
  <si>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</si>
  <si>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</si>
  <si>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</si>
  <si>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</si>
  <si>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</si>
  <si>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</si>
  <si>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</si>
  <si>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</si>
  <si>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</si>
  <si>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</si>
  <si>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</si>
  <si>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</si>
  <si>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</si>
  <si>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</si>
  <si>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</si>
  <si>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</si>
  <si>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</si>
  <si>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</si>
  <si>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</si>
  <si>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</si>
  <si>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</si>
  <si>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</si>
  <si>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</si>
  <si>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</si>
  <si>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</si>
  <si>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</si>
  <si>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</si>
  <si>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</si>
  <si>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</si>
  <si>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</si>
  <si>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</si>
  <si>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</si>
  <si>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</si>
  <si>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</si>
  <si>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</si>
  <si>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</si>
  <si>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</si>
  <si>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</si>
  <si>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</si>
  <si>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</si>
  <si>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</si>
  <si>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</si>
  <si>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</si>
  <si>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</si>
  <si>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</si>
  <si>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</si>
  <si>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</si>
  <si>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</si>
  <si>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</si>
  <si>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</si>
  <si>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</si>
  <si>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</si>
  <si>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</si>
  <si>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</si>
  <si>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</si>
  <si>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</si>
  <si>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</si>
  <si>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</si>
  <si>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</si>
  <si>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</si>
  <si>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</si>
  <si>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</si>
  <si>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</si>
  <si>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</si>
  <si>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</si>
  <si>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</si>
  <si>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</si>
  <si>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</si>
  <si>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</si>
  <si>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</si>
  <si>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</si>
  <si>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</si>
  <si>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</si>
  <si>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</si>
  <si>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</si>
  <si>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</si>
  <si>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</si>
  <si>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</si>
  <si>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</si>
  <si>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</si>
  <si>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</si>
  <si>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</si>
  <si>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</si>
  <si>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</si>
  <si>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</si>
  <si>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</si>
  <si>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</si>
  <si>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</si>
  <si>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</si>
  <si>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</si>
  <si>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</si>
  <si>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</si>
  <si>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</si>
  <si>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</si>
  <si>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</si>
  <si>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</si>
  <si>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</si>
  <si>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</si>
  <si>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</si>
  <si>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</si>
  <si>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</si>
  <si>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</si>
  <si>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</si>
  <si>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</si>
  <si>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</si>
  <si>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</si>
  <si>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</si>
  <si>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</si>
  <si>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</si>
  <si>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</si>
  <si>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</si>
  <si>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</si>
  <si>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</si>
  <si>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</si>
  <si>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</si>
  <si>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</si>
  <si>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</si>
  <si>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</si>
  <si>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</si>
  <si>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</si>
  <si>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</si>
  <si>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</si>
  <si>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</si>
  <si>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</si>
  <si>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</si>
  <si>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</si>
  <si>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</si>
  <si>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</si>
  <si>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</si>
  <si>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</si>
  <si>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</si>
  <si>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</si>
  <si>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</si>
  <si>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</si>
  <si>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</si>
  <si>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</si>
  <si>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</si>
  <si>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</si>
  <si>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</si>
  <si>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</si>
  <si>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</si>
  <si>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</si>
  <si>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</si>
  <si>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</si>
  <si>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</si>
  <si>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</si>
  <si>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</si>
  <si>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</si>
  <si>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</si>
  <si>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</si>
  <si>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</si>
  <si>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</si>
  <si>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</si>
  <si>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</si>
  <si>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</si>
  <si>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</si>
  <si>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</si>
  <si>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</si>
  <si>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</si>
  <si>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</si>
  <si>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</si>
  <si>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</si>
  <si>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</si>
  <si>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</si>
  <si>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</si>
  <si>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</si>
  <si>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</si>
  <si>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</si>
  <si>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</si>
  <si>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</si>
  <si>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</si>
  <si>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</si>
  <si>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</si>
  <si>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</si>
  <si>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</si>
  <si>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</si>
  <si>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</si>
  <si>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</si>
  <si>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</si>
  <si>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</si>
  <si>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</si>
  <si>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</si>
  <si>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</si>
  <si>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</si>
  <si>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</si>
  <si>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</si>
  <si>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</si>
  <si>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</si>
  <si>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</si>
  <si>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</si>
  <si>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</si>
  <si>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</si>
  <si>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</si>
  <si>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</si>
  <si>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</si>
  <si>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</si>
  <si>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</si>
  <si>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</si>
  <si>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</si>
  <si>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</si>
  <si>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</si>
  <si>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</si>
  <si>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</si>
  <si>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</si>
  <si>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</si>
  <si>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</si>
  <si>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</si>
  <si>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</si>
  <si>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</si>
  <si>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</si>
  <si>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</si>
  <si>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</si>
  <si>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</si>
  <si>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</si>
  <si>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</si>
  <si>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</si>
  <si>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</si>
  <si>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</si>
  <si>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</si>
  <si>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</si>
  <si>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</si>
  <si>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</si>
  <si>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</si>
  <si>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</si>
  <si>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</si>
  <si>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</si>
  <si>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</si>
  <si>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</si>
  <si>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</si>
  <si>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</si>
  <si>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</si>
  <si>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</si>
  <si>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</si>
  <si>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</si>
  <si>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</si>
  <si>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</si>
  <si>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</si>
  <si>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</si>
  <si>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</si>
  <si>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</si>
  <si>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</si>
  <si>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</si>
  <si>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</si>
  <si>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</si>
  <si>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</si>
  <si>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</si>
  <si>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</si>
  <si>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</si>
  <si>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</si>
  <si>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</si>
  <si>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</si>
  <si>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</si>
  <si>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</si>
  <si>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</si>
  <si>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</si>
  <si>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</si>
  <si>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</si>
  <si>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</si>
  <si>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</si>
  <si>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</si>
  <si>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</si>
  <si>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</si>
  <si>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</si>
  <si>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</si>
  <si>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</si>
  <si>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</si>
  <si>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</si>
  <si>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</si>
  <si>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</si>
  <si>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</si>
  <si>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</si>
  <si>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</si>
  <si>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</si>
  <si>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</si>
  <si>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</si>
  <si>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</si>
  <si>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</si>
  <si>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</si>
  <si>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</si>
  <si>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</si>
  <si>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</si>
  <si>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</si>
  <si>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</si>
  <si>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</si>
  <si>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</si>
  <si>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</si>
  <si>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</si>
  <si>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</si>
  <si>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</si>
  <si>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</si>
  <si>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</si>
  <si>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</si>
  <si>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</si>
  <si>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</si>
  <si>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</si>
  <si>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</si>
  <si>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</si>
  <si>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</si>
  <si>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</si>
  <si>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</si>
  <si>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</si>
  <si>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</si>
  <si>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</si>
  <si>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</si>
  <si>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</si>
  <si>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</si>
  <si>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</si>
  <si>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</si>
  <si>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</si>
  <si>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</si>
  <si>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</si>
  <si>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</si>
  <si>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</si>
  <si>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</si>
  <si>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</si>
  <si>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</si>
  <si>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</si>
  <si>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</si>
  <si>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</si>
  <si>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</si>
  <si>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</si>
  <si>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</si>
  <si>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</si>
  <si>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</si>
  <si>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</si>
  <si>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</si>
  <si>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</si>
  <si>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</si>
  <si>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</si>
  <si>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</si>
  <si>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</si>
  <si>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</si>
  <si>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</si>
  <si>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</si>
  <si>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</si>
  <si>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</si>
  <si>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</si>
  <si>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</si>
  <si>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</si>
  <si>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</si>
  <si>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</si>
  <si>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</si>
  <si>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</si>
  <si>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</si>
  <si>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</si>
  <si>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</si>
  <si>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</si>
  <si>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</si>
  <si>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</si>
  <si>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</si>
  <si>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</si>
  <si>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</si>
  <si>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</si>
  <si>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</si>
  <si>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</si>
  <si>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</si>
  <si>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</si>
  <si>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</si>
  <si>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</si>
  <si>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</si>
  <si>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</si>
  <si>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</si>
  <si>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</si>
  <si>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</si>
  <si>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</si>
  <si>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</si>
  <si>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</si>
  <si>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</si>
  <si>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</si>
  <si>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</si>
  <si>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</si>
  <si>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</si>
  <si>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</si>
  <si>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</si>
  <si>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</si>
  <si>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</si>
  <si>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</si>
  <si>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</si>
  <si>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</si>
  <si>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</si>
  <si>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</si>
  <si>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</si>
  <si>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</si>
  <si>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</si>
  <si>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</si>
  <si>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</si>
  <si>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</si>
  <si>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</si>
  <si>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</si>
  <si>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</si>
  <si>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</si>
  <si>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</si>
  <si>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</si>
  <si>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</si>
  <si>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</si>
  <si>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</si>
  <si>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</si>
  <si>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</si>
  <si>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</si>
  <si>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</si>
  <si>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</si>
  <si>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</si>
  <si>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</si>
  <si>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</si>
  <si>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</si>
  <si>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</si>
  <si>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</si>
  <si>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</si>
  <si>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</si>
  <si>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</si>
  <si>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</si>
  <si>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</si>
  <si>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</si>
  <si>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</si>
  <si>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</si>
  <si>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</si>
  <si>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</si>
  <si>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</si>
  <si>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</si>
  <si>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</si>
  <si>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</si>
  <si>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</si>
  <si>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</si>
  <si>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</si>
  <si>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</si>
  <si>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</si>
  <si>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</si>
  <si>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</si>
  <si>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</si>
  <si>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</si>
  <si>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</si>
  <si>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</si>
  <si>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</si>
  <si>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</si>
  <si>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</si>
  <si>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</si>
  <si>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</si>
  <si>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</si>
  <si>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</si>
  <si>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</si>
  <si>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</si>
  <si>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</si>
  <si>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</si>
  <si>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</si>
  <si>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</si>
  <si>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</si>
  <si>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</si>
  <si>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</si>
  <si>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</si>
  <si>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</si>
  <si>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</si>
  <si>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</si>
  <si>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</si>
  <si>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</si>
  <si>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</si>
  <si>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</si>
  <si>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</si>
  <si>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</si>
  <si>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</si>
  <si>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</si>
  <si>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</si>
  <si>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</si>
  <si>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</si>
  <si>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</si>
  <si>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</si>
  <si>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</si>
  <si>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</si>
  <si>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</si>
  <si>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</si>
  <si>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</si>
  <si>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</si>
  <si>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</si>
  <si>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</si>
  <si>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</si>
  <si>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</si>
  <si>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</si>
  <si>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</si>
  <si>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</si>
  <si>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</si>
  <si>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</si>
  <si>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</si>
  <si>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</si>
  <si>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</si>
  <si>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</si>
  <si>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</si>
  <si>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</si>
  <si>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</si>
  <si>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</si>
  <si>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</si>
  <si>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</si>
  <si>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</si>
  <si>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</si>
  <si>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</si>
  <si>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</si>
  <si>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</si>
  <si>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</si>
  <si>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</si>
  <si>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</si>
  <si>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</si>
  <si>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</si>
  <si>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</si>
  <si>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</si>
  <si>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</si>
  <si>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</si>
  <si>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</si>
  <si>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</si>
  <si>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</si>
  <si>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</si>
  <si>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</si>
  <si>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</si>
  <si>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</si>
  <si>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</si>
  <si>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</si>
  <si>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</si>
  <si>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</si>
  <si>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</si>
  <si>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</si>
  <si>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</si>
  <si>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</si>
  <si>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</si>
  <si>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</si>
  <si>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</si>
  <si>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</si>
  <si>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</si>
  <si>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</si>
  <si>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</si>
  <si>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</si>
  <si>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</si>
  <si>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</si>
  <si>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</si>
  <si>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</si>
  <si>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</si>
  <si>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</si>
  <si>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</si>
  <si>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</si>
  <si>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</si>
  <si>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</si>
  <si>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</si>
  <si>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</si>
  <si>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</si>
  <si>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</si>
  <si>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</si>
  <si>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</si>
  <si>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</si>
  <si>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</si>
  <si>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</si>
  <si>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</si>
  <si>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</si>
  <si>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</si>
  <si>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</si>
  <si>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</si>
  <si>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</si>
  <si>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</si>
  <si>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</si>
  <si>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</si>
  <si>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</si>
  <si>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</si>
  <si>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</si>
  <si>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</si>
  <si>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</si>
  <si>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</si>
  <si>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</si>
  <si>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</si>
  <si>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</si>
  <si>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</si>
  <si>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</si>
  <si>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</si>
  <si>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</si>
  <si>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</si>
  <si>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</si>
  <si>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</si>
  <si>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</si>
  <si>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</si>
  <si>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</si>
  <si>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</si>
  <si>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</si>
  <si>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</si>
  <si>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</si>
  <si>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</si>
  <si>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</si>
  <si>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</si>
  <si>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</si>
  <si>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</si>
  <si>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</si>
  <si>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</si>
  <si>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</si>
  <si>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</si>
  <si>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</si>
  <si>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</si>
  <si>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</si>
  <si>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</si>
  <si>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</si>
  <si>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</si>
  <si>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</si>
  <si>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</si>
  <si>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</si>
  <si>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</si>
  <si>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</si>
  <si>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</si>
  <si>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</si>
  <si>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</si>
  <si>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</si>
  <si>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</si>
  <si>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</si>
  <si>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</si>
  <si>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</si>
  <si>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</si>
  <si>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</si>
  <si>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</si>
  <si>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</si>
  <si>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</si>
  <si>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</si>
  <si>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</si>
  <si>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</si>
  <si>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</si>
  <si>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</si>
  <si>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</si>
  <si>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</si>
  <si>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</si>
  <si>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</si>
  <si>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</si>
  <si>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</si>
  <si>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</si>
  <si>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</si>
  <si>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</si>
  <si>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</si>
  <si>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</si>
  <si>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</si>
  <si>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</si>
  <si>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</si>
  <si>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</si>
  <si>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</si>
  <si>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</si>
  <si>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</si>
  <si>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</si>
  <si>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</si>
  <si>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</si>
  <si>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</si>
  <si>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</si>
  <si>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</si>
  <si>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</si>
  <si>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</si>
  <si>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</si>
  <si>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</si>
  <si>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</si>
  <si>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</si>
  <si>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</si>
  <si>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</si>
  <si>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</si>
  <si>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</si>
  <si>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</si>
  <si>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</si>
  <si>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</si>
  <si>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</si>
  <si>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</si>
  <si>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</si>
  <si>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</si>
  <si>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</si>
  <si>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</si>
  <si>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</si>
  <si>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</si>
  <si>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</si>
  <si>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</si>
  <si>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</si>
  <si>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</si>
  <si>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</si>
  <si>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</si>
  <si>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</si>
  <si>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</si>
  <si>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</si>
  <si>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</si>
  <si>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</si>
  <si>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</si>
  <si>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</si>
  <si>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</si>
  <si>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</si>
  <si>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</si>
  <si>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</si>
  <si>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</si>
  <si>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</si>
  <si>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</si>
  <si>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</si>
  <si>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</si>
  <si>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</si>
  <si>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</si>
  <si>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</si>
  <si>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</si>
  <si>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</si>
  <si>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</si>
  <si>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</si>
  <si>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</si>
  <si>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</si>
  <si>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</si>
  <si>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</si>
  <si>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</si>
  <si>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</si>
  <si>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</si>
  <si>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</si>
  <si>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</si>
  <si>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</si>
  <si>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</si>
  <si>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</si>
  <si>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</si>
  <si>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</si>
  <si>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</si>
  <si>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</si>
  <si>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</si>
  <si>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</si>
  <si>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</si>
  <si>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</si>
  <si>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</si>
  <si>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</si>
  <si>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</si>
  <si>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</si>
  <si>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</si>
  <si>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</si>
  <si>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</si>
  <si>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</si>
  <si>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</si>
  <si>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</si>
  <si>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</si>
  <si>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</si>
  <si>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</si>
  <si>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</si>
  <si>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</si>
  <si>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</si>
  <si>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</si>
  <si>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</si>
  <si>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</si>
  <si>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</si>
  <si>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</si>
  <si>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</si>
  <si>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</si>
  <si>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</si>
  <si>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</si>
  <si>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</si>
  <si>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</si>
  <si>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</si>
  <si>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</si>
  <si>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</si>
  <si>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</si>
  <si>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</si>
  <si>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</si>
  <si>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</si>
  <si>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</si>
  <si>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</si>
  <si>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</si>
  <si>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</si>
  <si>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</si>
  <si>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</si>
  <si>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</si>
  <si>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</si>
  <si>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</si>
  <si>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</si>
  <si>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</si>
  <si>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</si>
  <si>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</si>
  <si>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</si>
  <si>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</si>
  <si>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</si>
  <si>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</si>
  <si>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</si>
  <si>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</si>
  <si>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</si>
  <si>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</si>
  <si>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</si>
  <si>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</si>
  <si>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</si>
  <si>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</si>
  <si>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</si>
  <si>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</si>
  <si>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</si>
  <si>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</si>
  <si>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</si>
  <si>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</si>
  <si>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</si>
  <si>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</si>
  <si>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</si>
  <si>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</si>
  <si>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</si>
  <si>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</si>
  <si>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</si>
  <si>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</si>
  <si>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</si>
  <si>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</si>
  <si>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</si>
  <si>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</si>
  <si>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</si>
  <si>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</si>
  <si>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</si>
  <si>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</si>
  <si>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</si>
  <si>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</si>
  <si>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</si>
  <si>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</si>
  <si>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</si>
  <si>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</si>
  <si>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</si>
  <si>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</si>
  <si>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</si>
  <si>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</si>
  <si>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</si>
  <si>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</si>
  <si>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</si>
  <si>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</si>
  <si>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</si>
  <si>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</si>
  <si>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</si>
  <si>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</si>
  <si>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</si>
  <si>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</si>
  <si>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</si>
  <si>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</si>
  <si>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</si>
  <si>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</si>
  <si>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</si>
  <si>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</si>
  <si>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</si>
  <si>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</si>
  <si>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</si>
  <si>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</si>
  <si>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</si>
  <si>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</si>
  <si>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</si>
  <si>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</si>
  <si>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</si>
  <si>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</si>
  <si>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</si>
  <si>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</si>
  <si>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</si>
  <si>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</si>
  <si>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</si>
  <si>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</si>
  <si>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</si>
  <si>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</si>
  <si>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</si>
  <si>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</si>
  <si>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</si>
  <si>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</si>
  <si>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</si>
  <si>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</si>
  <si>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</si>
  <si>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</si>
  <si>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</si>
  <si>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</si>
  <si>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</si>
  <si>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</si>
  <si>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</si>
  <si>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</si>
  <si>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</si>
  <si>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</si>
  <si>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</si>
  <si>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</si>
  <si>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</si>
  <si>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</si>
  <si>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</si>
  <si>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</si>
  <si>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</si>
  <si>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</si>
  <si>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</si>
  <si>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</si>
  <si>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</si>
  <si>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</si>
  <si>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</si>
  <si>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</si>
  <si>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</si>
  <si>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</si>
  <si>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</si>
  <si>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</si>
  <si>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</si>
  <si>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</si>
  <si>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</si>
  <si>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</si>
  <si>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</si>
  <si>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</si>
  <si>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</si>
  <si>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</si>
  <si>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</si>
  <si>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</si>
  <si>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</si>
  <si>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</si>
  <si>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</si>
  <si>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</si>
  <si>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</si>
  <si>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</si>
  <si>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</si>
  <si>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</si>
  <si>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</si>
  <si>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</si>
  <si>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</si>
  <si>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</si>
  <si>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</si>
  <si>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</si>
  <si>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</si>
  <si>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</si>
  <si>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</si>
  <si>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</si>
  <si>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</si>
  <si>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</si>
  <si>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</si>
  <si>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</si>
  <si>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</si>
  <si>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</si>
  <si>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</si>
  <si>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</si>
  <si>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</si>
  <si>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</si>
  <si>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</si>
  <si>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</si>
  <si>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</si>
  <si>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</si>
  <si>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</si>
  <si>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</si>
  <si>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</si>
  <si>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</si>
  <si>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</si>
  <si>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</si>
  <si>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</si>
  <si>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</si>
  <si>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</si>
  <si>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</si>
  <si>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</si>
  <si>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</si>
  <si>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</si>
  <si>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</si>
  <si>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</si>
  <si>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</si>
  <si>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</si>
  <si>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</si>
  <si>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</si>
  <si>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</si>
  <si>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</si>
  <si>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</si>
  <si>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</si>
  <si>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</si>
  <si>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</si>
  <si>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</si>
  <si>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</si>
  <si>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</si>
  <si>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</si>
  <si>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</si>
  <si>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</si>
  <si>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</si>
  <si>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</si>
  <si>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</si>
  <si>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</si>
  <si>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</si>
  <si>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</si>
  <si>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</si>
  <si>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</si>
  <si>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</si>
  <si>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</si>
  <si>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</si>
  <si>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</si>
  <si>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</si>
  <si>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</si>
  <si>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</si>
  <si>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</si>
  <si>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</si>
  <si>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</si>
  <si>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</si>
  <si>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</si>
  <si>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</si>
  <si>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</si>
  <si>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</si>
  <si>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</si>
  <si>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</si>
  <si>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</si>
  <si>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</si>
  <si>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</si>
  <si>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</si>
  <si>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</si>
  <si>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</si>
  <si>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</si>
  <si>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</si>
  <si>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</si>
  <si>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</si>
  <si>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</si>
  <si>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</si>
  <si>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</si>
  <si>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</si>
  <si>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</si>
  <si>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</si>
  <si>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</si>
  <si>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</si>
  <si>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</si>
  <si>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</si>
  <si>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</si>
  <si>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</si>
  <si>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</si>
  <si>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</si>
  <si>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</si>
  <si>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</si>
  <si>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</si>
  <si>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</si>
  <si>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</si>
  <si>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</si>
  <si>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</si>
  <si>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</si>
  <si>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</si>
  <si>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</si>
  <si>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</si>
  <si>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</si>
  <si>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</si>
  <si>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</si>
  <si>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</si>
  <si>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</si>
  <si>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</si>
  <si>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</si>
  <si>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</si>
  <si>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</si>
  <si>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</si>
  <si>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</si>
  <si>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</si>
  <si>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</si>
  <si>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</si>
  <si>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</si>
  <si>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</si>
  <si>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</si>
  <si>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</si>
  <si>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</si>
  <si>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</si>
  <si>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</si>
  <si>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</si>
  <si>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</si>
  <si>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</si>
  <si>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</si>
  <si>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</si>
  <si>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</si>
  <si>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</si>
  <si>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</si>
  <si>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</si>
  <si>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</si>
  <si>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</si>
  <si>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</si>
  <si>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</si>
  <si>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</si>
  <si>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</si>
  <si>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</si>
  <si>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</si>
  <si>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</si>
  <si>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</si>
  <si>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</si>
  <si>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</si>
  <si>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</si>
  <si>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</si>
  <si>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</si>
  <si>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</si>
  <si>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</si>
  <si>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</si>
  <si>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</si>
  <si>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</si>
  <si>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</si>
  <si>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</si>
  <si>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</si>
  <si>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</si>
  <si>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</si>
  <si>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</si>
  <si>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</si>
  <si>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</si>
  <si>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</si>
  <si>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</si>
  <si>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</si>
  <si>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</si>
  <si>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</si>
  <si>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</si>
  <si>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</si>
  <si>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</si>
  <si>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</si>
  <si>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</si>
  <si>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</si>
  <si>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</si>
  <si>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</si>
  <si>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</si>
  <si>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</si>
  <si>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</si>
  <si>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</si>
  <si>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</si>
  <si>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</si>
  <si>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</si>
  <si>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</si>
  <si>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</si>
  <si>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</si>
  <si>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</si>
  <si>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</si>
  <si>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</si>
  <si>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</si>
  <si>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</si>
  <si>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</si>
  <si>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</si>
  <si>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</si>
  <si>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</si>
  <si>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</si>
  <si>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</si>
  <si>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</si>
  <si>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</si>
  <si>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</si>
  <si>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</si>
  <si>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</si>
  <si>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</si>
  <si>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</si>
  <si>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</si>
  <si>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</si>
  <si>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</si>
  <si>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</si>
  <si>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</si>
  <si>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</si>
  <si>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</si>
  <si>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</si>
  <si>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</si>
  <si>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</si>
  <si>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</si>
  <si>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</si>
  <si>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</si>
  <si>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</si>
  <si>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</si>
  <si>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</si>
  <si>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</si>
  <si>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</si>
  <si>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</si>
  <si>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</si>
  <si>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</si>
  <si>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</si>
  <si>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</si>
  <si>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</si>
  <si>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</si>
  <si>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</si>
  <si>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</si>
  <si>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</si>
  <si>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</si>
  <si>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</si>
  <si>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</si>
  <si>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</si>
  <si>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</si>
  <si>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</si>
  <si>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</si>
  <si>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</si>
  <si>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</si>
  <si>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</si>
  <si>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</si>
  <si>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</si>
  <si>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</si>
  <si>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</si>
  <si>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</si>
  <si>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</si>
  <si>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</si>
  <si>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</si>
  <si>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</si>
  <si>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</si>
  <si>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</si>
  <si>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</si>
  <si>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</si>
  <si>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</si>
  <si>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</si>
  <si>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</si>
  <si>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</si>
  <si>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</si>
  <si>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</si>
  <si>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</si>
  <si>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</si>
  <si>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</si>
  <si>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</si>
  <si>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</si>
  <si>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</si>
  <si>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</si>
  <si>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</si>
  <si>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</si>
  <si>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</si>
  <si>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</si>
  <si>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</si>
  <si>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</si>
  <si>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</si>
  <si>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</si>
  <si>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</si>
  <si>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</si>
  <si>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</si>
  <si>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</si>
  <si>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</si>
  <si>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</si>
  <si>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</si>
  <si>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</si>
  <si>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</si>
  <si>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</si>
  <si>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</si>
  <si>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</si>
  <si>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</si>
  <si>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</si>
  <si>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</si>
  <si>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</si>
  <si>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</si>
  <si>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</si>
  <si>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</si>
  <si>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</si>
  <si>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</si>
  <si>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</si>
  <si>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</si>
  <si>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</si>
  <si>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</si>
  <si>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</si>
  <si>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</si>
  <si>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</si>
  <si>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</si>
  <si>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</si>
  <si>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</si>
  <si>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</si>
  <si>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</si>
  <si>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</si>
  <si>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</si>
  <si>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</si>
  <si>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</si>
  <si>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</si>
  <si>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</si>
  <si>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</si>
  <si>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</si>
  <si>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</si>
  <si>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</si>
  <si>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</si>
  <si>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</si>
  <si>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</si>
  <si>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</si>
  <si>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</si>
  <si>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</si>
  <si>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</si>
  <si>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</si>
  <si>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</si>
  <si>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</si>
  <si>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</si>
  <si>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</si>
  <si>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</si>
  <si>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</si>
  <si>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</si>
  <si>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</si>
  <si>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</si>
  <si>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</si>
  <si>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</si>
  <si>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</si>
  <si>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</si>
  <si>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</si>
  <si>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</si>
  <si>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</si>
  <si>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</si>
  <si>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</si>
  <si>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</si>
  <si>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</si>
  <si>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</si>
  <si>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</si>
  <si>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</si>
  <si>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</si>
  <si>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</si>
  <si>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</si>
  <si>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</si>
  <si>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</si>
  <si>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</si>
  <si>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</si>
  <si>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</si>
  <si>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</si>
  <si>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</si>
  <si>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</si>
  <si>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</si>
  <si>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</si>
  <si>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</si>
  <si>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</si>
  <si>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</si>
  <si>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</si>
  <si>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</si>
  <si>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</si>
  <si>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</si>
  <si>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</si>
  <si>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</si>
  <si>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</si>
  <si>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</si>
  <si>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</si>
  <si>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</si>
  <si>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</si>
  <si>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</si>
  <si>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</si>
  <si>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</si>
  <si>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</si>
  <si>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</si>
  <si>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</si>
  <si>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</si>
  <si>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</si>
  <si>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</si>
  <si>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</si>
  <si>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</si>
  <si>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</si>
  <si>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</si>
  <si>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</si>
  <si>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</si>
  <si>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</si>
  <si>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</si>
  <si>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</si>
  <si>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</si>
  <si>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</si>
  <si>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</si>
  <si>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</si>
  <si>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</si>
  <si>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</si>
  <si>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</si>
  <si>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</si>
  <si>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</si>
  <si>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</si>
  <si>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</si>
  <si>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</si>
  <si>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</si>
  <si>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</si>
  <si>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</si>
  <si>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</si>
  <si>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</si>
  <si>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</si>
  <si>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</si>
  <si>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</si>
  <si>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</si>
  <si>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</si>
  <si>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</si>
  <si>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</si>
  <si>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</si>
  <si>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</si>
  <si>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</si>
  <si>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</si>
  <si>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</si>
  <si>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</si>
  <si>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</si>
  <si>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</si>
  <si>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</si>
  <si>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</si>
  <si>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</si>
  <si>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</si>
  <si>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</si>
  <si>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</si>
  <si>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</si>
  <si>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</si>
  <si>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</si>
  <si>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</si>
  <si>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</si>
  <si>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</si>
  <si>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</si>
  <si>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</si>
  <si>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</si>
  <si>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</si>
  <si>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</si>
  <si>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</si>
  <si>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</si>
  <si>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</si>
  <si>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</si>
  <si>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</si>
  <si>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</si>
  <si>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</si>
  <si>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</si>
  <si>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</si>
  <si>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</si>
  <si>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</si>
  <si>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</si>
  <si>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</si>
  <si>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</si>
  <si>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</si>
  <si>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</si>
  <si>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</si>
  <si>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</si>
  <si>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</si>
  <si>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</si>
  <si>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</si>
  <si>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</si>
  <si>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</si>
  <si>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</si>
  <si>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</si>
  <si>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</si>
  <si>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</si>
  <si>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</si>
  <si>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</si>
  <si>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</si>
  <si>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</si>
  <si>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</si>
  <si>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</si>
  <si>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</si>
  <si>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</si>
  <si>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</si>
  <si>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</si>
  <si>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</si>
  <si>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</si>
  <si>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</si>
  <si>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</si>
  <si>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</si>
  <si>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</si>
  <si>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</si>
  <si>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</si>
  <si>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</si>
  <si>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</si>
  <si>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</si>
  <si>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</si>
  <si>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</si>
  <si>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</si>
  <si>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</si>
  <si>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</si>
  <si>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</si>
  <si>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</si>
  <si>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</si>
  <si>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</si>
  <si>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</si>
  <si>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</si>
  <si>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</si>
  <si>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</si>
  <si>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</si>
  <si>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</si>
  <si>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</si>
  <si>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</si>
  <si>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</si>
  <si>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</si>
  <si>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</si>
  <si>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</si>
  <si>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</si>
  <si>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</si>
  <si>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</si>
  <si>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</si>
  <si>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</si>
  <si>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</si>
  <si>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</si>
  <si>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</si>
  <si>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</si>
  <si>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</si>
  <si>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</si>
  <si>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</si>
  <si>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</si>
  <si>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</si>
  <si>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</si>
  <si>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</si>
  <si>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</si>
  <si>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</si>
  <si>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</si>
  <si>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</si>
  <si>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</si>
  <si>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</si>
  <si>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</si>
  <si>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</si>
  <si>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</si>
  <si>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</si>
  <si>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</si>
  <si>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</si>
  <si>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</si>
  <si>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</si>
  <si>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</si>
  <si>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</si>
  <si>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</si>
  <si>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</si>
  <si>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</si>
  <si>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</si>
  <si>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</si>
  <si>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</si>
  <si>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</si>
  <si>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</si>
  <si>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</si>
  <si>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</si>
  <si>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</si>
  <si>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</si>
  <si>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</si>
  <si>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</si>
  <si>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</si>
  <si>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</si>
  <si>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</si>
  <si>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</si>
  <si>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</si>
  <si>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</si>
  <si>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</si>
  <si>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</si>
  <si>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</si>
  <si>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</si>
  <si>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</si>
  <si>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</si>
  <si>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</si>
  <si>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</si>
  <si>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</si>
  <si>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</si>
  <si>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</si>
  <si>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</si>
  <si>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</si>
  <si>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</si>
  <si>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</si>
  <si>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</si>
  <si>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</si>
  <si>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</si>
  <si>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</si>
  <si>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</si>
  <si>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</si>
  <si>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</si>
  <si>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</si>
  <si>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</si>
  <si>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</si>
  <si>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</si>
  <si>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</si>
  <si>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</si>
  <si>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</si>
  <si>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</si>
  <si>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</si>
  <si>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</si>
  <si>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</si>
  <si>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</si>
  <si>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</si>
  <si>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</si>
  <si>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</si>
  <si>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</si>
  <si>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</si>
  <si>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</si>
  <si>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</si>
  <si>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</si>
  <si>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</si>
  <si>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</si>
  <si>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</si>
  <si>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</si>
  <si>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</si>
  <si>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</si>
  <si>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</si>
  <si>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</si>
  <si>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</si>
  <si>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</si>
  <si>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</si>
  <si>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</si>
  <si>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</si>
  <si>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</si>
  <si>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</si>
  <si>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</si>
  <si>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</si>
  <si>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</si>
  <si>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</si>
  <si>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</si>
  <si>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</si>
  <si>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</si>
  <si>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</si>
  <si>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</si>
  <si>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</si>
  <si>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</si>
  <si>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</si>
  <si>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</si>
  <si>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</si>
  <si>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</si>
  <si>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</si>
  <si>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</si>
  <si>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</si>
  <si>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</si>
  <si>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</si>
  <si>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</si>
  <si>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</si>
  <si>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</si>
  <si>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</si>
  <si>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</si>
  <si>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</si>
  <si>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</si>
  <si>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</si>
  <si>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</si>
  <si>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</si>
  <si>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</si>
  <si>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</si>
  <si>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</si>
  <si>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</si>
  <si>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</si>
  <si>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</si>
  <si>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</si>
  <si>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</si>
  <si>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</si>
  <si>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</si>
  <si>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</si>
  <si>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</si>
  <si>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</si>
  <si>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</si>
  <si>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</si>
  <si>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</si>
  <si>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</si>
  <si>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</si>
  <si>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</si>
  <si>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</si>
  <si>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</si>
  <si>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</si>
  <si>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</si>
  <si>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</si>
  <si>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</si>
  <si>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</si>
  <si>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</si>
  <si>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</si>
  <si>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</si>
  <si>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</si>
  <si>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</si>
  <si>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</si>
  <si>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</si>
  <si>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</si>
  <si>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</si>
  <si>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</si>
  <si>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</si>
  <si>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</si>
  <si>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</si>
  <si>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</si>
  <si>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</si>
  <si>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</si>
  <si>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</si>
  <si>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</si>
  <si>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</si>
  <si>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</si>
  <si>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</si>
  <si>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</si>
  <si>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</si>
  <si>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</si>
  <si>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</si>
  <si>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</si>
  <si>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</si>
  <si>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</si>
  <si>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</si>
  <si>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</si>
  <si>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</si>
  <si>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</si>
  <si>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</si>
  <si>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</si>
  <si>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</si>
  <si>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</si>
  <si>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</si>
  <si>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</si>
  <si>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</si>
  <si>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</si>
  <si>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</si>
  <si>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</si>
  <si>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</si>
  <si>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</si>
  <si>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</si>
  <si>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</si>
  <si>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</si>
  <si>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</si>
  <si>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</si>
  <si>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</si>
  <si>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</si>
  <si>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</si>
  <si>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</si>
  <si>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</si>
  <si>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</si>
  <si>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</si>
  <si>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</si>
  <si>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</si>
  <si>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</si>
  <si>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</si>
  <si>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</si>
  <si>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</si>
  <si>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</si>
  <si>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</si>
  <si>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</si>
  <si>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</si>
  <si>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</si>
  <si>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</si>
  <si>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</si>
  <si>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</si>
  <si>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</si>
  <si>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</si>
  <si>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</si>
  <si>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</si>
  <si>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</si>
  <si>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</si>
  <si>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</si>
  <si>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</si>
  <si>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</si>
  <si>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</si>
  <si>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</si>
  <si>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</si>
  <si>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</si>
  <si>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</si>
  <si>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</si>
  <si>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</si>
  <si>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</si>
  <si>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</si>
  <si>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</si>
  <si>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</si>
  <si>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</si>
  <si>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</si>
  <si>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</si>
  <si>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</si>
  <si>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</si>
  <si>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</si>
  <si>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</si>
  <si>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</si>
  <si>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</si>
  <si>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</si>
  <si>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</si>
  <si>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</si>
  <si>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</si>
  <si>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</si>
  <si>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</si>
  <si>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</si>
  <si>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</si>
  <si>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</si>
  <si>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</si>
  <si>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</si>
  <si>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</si>
  <si>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</si>
  <si>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</si>
  <si>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</si>
  <si>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</si>
  <si>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</si>
  <si>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</si>
  <si>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</si>
  <si>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</si>
  <si>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</si>
  <si>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</si>
  <si>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</si>
  <si>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</si>
  <si>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</si>
  <si>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</si>
  <si>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</si>
  <si>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</si>
  <si>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</si>
  <si>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</si>
  <si>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</si>
  <si>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</si>
  <si>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</si>
  <si>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</si>
  <si>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</si>
  <si>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</si>
  <si>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</si>
  <si>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</si>
  <si>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</si>
  <si>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</si>
  <si>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</si>
  <si>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</si>
  <si>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</si>
  <si>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</si>
  <si>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</si>
  <si>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</si>
  <si>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</si>
  <si>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</si>
  <si>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</si>
  <si>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</si>
  <si>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</si>
  <si>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</si>
  <si>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</si>
  <si>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</si>
  <si>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</si>
  <si>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</si>
  <si>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</si>
  <si>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</si>
  <si>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</si>
  <si>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</si>
  <si>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</si>
  <si>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</si>
  <si>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</si>
  <si>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</si>
  <si>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</si>
  <si>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</si>
  <si>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</si>
  <si>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</si>
  <si>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</si>
  <si>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</si>
  <si>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</si>
  <si>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</si>
  <si>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</si>
  <si>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</si>
  <si>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</si>
  <si>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</si>
  <si>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</si>
  <si>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</si>
  <si>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</si>
  <si>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</si>
  <si>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</si>
  <si>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</si>
  <si>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</si>
  <si>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</si>
  <si>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</si>
  <si>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</si>
  <si>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</si>
  <si>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</si>
  <si>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</si>
  <si>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</si>
  <si>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</si>
  <si>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</si>
  <si>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</si>
  <si>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</si>
  <si>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</si>
  <si>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</si>
  <si>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</si>
  <si>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</si>
  <si>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</si>
  <si>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</si>
  <si>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</si>
  <si>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</si>
  <si>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</si>
  <si>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</si>
  <si>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</si>
  <si>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</si>
  <si>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</si>
  <si>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</si>
  <si>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</si>
  <si>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</si>
  <si>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</si>
  <si>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</si>
  <si>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</si>
  <si>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</si>
  <si>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</si>
  <si>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</si>
  <si>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</si>
  <si>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</si>
  <si>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</si>
  <si>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</si>
  <si>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</si>
  <si>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</si>
  <si>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</si>
  <si>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</si>
  <si>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</si>
  <si>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</si>
  <si>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</si>
  <si>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</si>
  <si>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</si>
  <si>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</si>
  <si>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</si>
  <si>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</si>
  <si>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</si>
  <si>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</si>
  <si>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</si>
  <si>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</si>
  <si>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</si>
  <si>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</si>
  <si>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</si>
  <si>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</si>
  <si>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</si>
  <si>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</si>
  <si>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</si>
  <si>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</si>
  <si>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</si>
  <si>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</si>
  <si>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</si>
  <si>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</si>
  <si>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</si>
  <si>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</si>
  <si>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</si>
  <si>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</si>
  <si>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</si>
  <si>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</si>
  <si>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</si>
  <si>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</si>
  <si>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</si>
  <si>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</si>
  <si>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</si>
  <si>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</si>
  <si>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</si>
  <si>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</si>
  <si>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</si>
  <si>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</si>
  <si>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</si>
  <si>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</si>
  <si>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</si>
  <si>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</si>
  <si>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</si>
  <si>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</si>
  <si>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</si>
  <si>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</si>
  <si>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</si>
  <si>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</si>
  <si>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</si>
  <si>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</si>
  <si>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</si>
  <si>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</si>
  <si>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</si>
  <si>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</si>
  <si>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</si>
  <si>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</si>
  <si>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</si>
  <si>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</si>
  <si>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</si>
  <si>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</si>
  <si>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</si>
  <si>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</si>
  <si>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</si>
  <si>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</si>
  <si>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</si>
  <si>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</si>
  <si>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</si>
  <si>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</si>
  <si>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</si>
  <si>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</si>
  <si>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</si>
  <si>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</si>
  <si>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</si>
  <si>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</si>
  <si>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</si>
  <si>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</si>
  <si>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</si>
  <si>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</si>
  <si>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</si>
  <si>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</si>
  <si>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</si>
  <si>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</si>
  <si>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</si>
  <si>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</si>
  <si>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</si>
  <si>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</si>
  <si>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</si>
  <si>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</si>
  <si>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</si>
  <si>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</si>
  <si>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</si>
  <si>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</si>
  <si>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</si>
  <si>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</si>
  <si>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</si>
  <si>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</si>
  <si>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</si>
  <si>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</si>
  <si>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</si>
  <si>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</si>
  <si>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</si>
  <si>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</si>
  <si>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</si>
  <si>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</si>
  <si>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</si>
  <si>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</si>
  <si>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</si>
  <si>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</si>
  <si>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</si>
  <si>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</si>
  <si>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</si>
  <si>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</si>
  <si>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</si>
  <si>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</si>
  <si>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</si>
  <si>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</si>
  <si>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</si>
  <si>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</si>
  <si>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</si>
  <si>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</si>
  <si>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</si>
  <si>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</si>
  <si>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</si>
  <si>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</si>
  <si>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</si>
  <si>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</si>
  <si>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</si>
  <si>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</si>
  <si>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</si>
  <si>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</si>
  <si>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</si>
  <si>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</si>
  <si>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</si>
  <si>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</si>
  <si>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</si>
  <si>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</si>
  <si>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</si>
  <si>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</si>
  <si>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</si>
  <si>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</si>
  <si>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</si>
  <si>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</si>
  <si>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</si>
  <si>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</si>
  <si>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</si>
  <si>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</si>
  <si>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</si>
  <si>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</si>
  <si>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</si>
  <si>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</si>
  <si>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</si>
  <si>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</si>
  <si>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</si>
  <si>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</si>
  <si>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</si>
  <si>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</si>
  <si>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</si>
  <si>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</si>
  <si>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</si>
  <si>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</si>
  <si>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</si>
  <si>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</si>
  <si>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</si>
  <si>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</si>
  <si>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</si>
  <si>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</si>
  <si>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</si>
  <si>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</si>
  <si>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</si>
  <si>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</si>
  <si>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</si>
  <si>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</si>
  <si>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</si>
  <si>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</si>
  <si>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</si>
  <si>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</si>
  <si>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</si>
  <si>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</si>
  <si>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</si>
  <si>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</si>
  <si>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</si>
  <si>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</si>
  <si>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</si>
  <si>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</si>
  <si>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</si>
  <si>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</si>
  <si>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</si>
  <si>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</si>
  <si>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</si>
  <si>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</si>
  <si>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</si>
  <si>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</si>
  <si>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</si>
  <si>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</si>
  <si>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</si>
  <si>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</si>
  <si>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</si>
  <si>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</si>
  <si>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</si>
  <si>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</si>
  <si>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</si>
  <si>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</si>
  <si>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</si>
  <si>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</si>
  <si>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</si>
  <si>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</si>
  <si>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</si>
  <si>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</si>
  <si>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</si>
  <si>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</si>
  <si>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</si>
  <si>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</si>
  <si>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</si>
  <si>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</si>
  <si>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</si>
  <si>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</si>
  <si>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</si>
  <si>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</si>
  <si>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</si>
  <si>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</si>
  <si>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</si>
  <si>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</si>
  <si>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</si>
  <si>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</si>
  <si>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</si>
  <si>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</si>
  <si>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</si>
  <si>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</si>
  <si>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</si>
  <si>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</si>
  <si>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</si>
  <si>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</si>
  <si>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</si>
  <si>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</si>
  <si>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</si>
  <si>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</si>
  <si>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</si>
  <si>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</si>
  <si>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</si>
  <si>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</si>
  <si>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</si>
  <si>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</si>
  <si>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</si>
  <si>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</si>
  <si>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</si>
  <si>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</si>
  <si>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</si>
  <si>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</si>
  <si>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</si>
  <si>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</si>
  <si>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</si>
  <si>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</si>
  <si>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</si>
  <si>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</si>
  <si>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</si>
  <si>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</si>
  <si>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</si>
  <si>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</si>
  <si>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</si>
  <si>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</si>
  <si>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</si>
  <si>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</si>
  <si>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</si>
  <si>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</si>
  <si>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</si>
  <si>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</si>
  <si>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</si>
  <si>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</si>
  <si>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</si>
  <si>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</si>
  <si>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</si>
  <si>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</si>
  <si>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</si>
  <si>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</si>
  <si>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</si>
  <si>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</si>
  <si>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</si>
  <si>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</si>
  <si>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</si>
  <si>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</si>
  <si>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</si>
  <si>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</si>
  <si>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</si>
  <si>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</si>
  <si>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</si>
  <si>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</si>
  <si>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</si>
  <si>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</si>
  <si>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</si>
  <si>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</si>
  <si>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</si>
  <si>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</si>
  <si>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</si>
  <si>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</si>
  <si>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</si>
  <si>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</si>
  <si>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</si>
  <si>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</si>
  <si>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</si>
  <si>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</si>
  <si>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</si>
  <si>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</si>
  <si>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</si>
  <si>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</si>
  <si>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</si>
  <si>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</si>
  <si>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</si>
  <si>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</si>
  <si>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</si>
  <si>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</si>
  <si>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</si>
  <si>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</si>
  <si>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</si>
  <si>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</si>
  <si>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</si>
  <si>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</si>
  <si>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</si>
  <si>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</si>
  <si>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</si>
  <si>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</si>
  <si>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</si>
  <si>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</si>
  <si>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</si>
  <si>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</si>
  <si>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</si>
  <si>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</si>
  <si>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</si>
  <si>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</si>
  <si>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</si>
  <si>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</si>
  <si>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</si>
  <si>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</si>
  <si>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</si>
  <si>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</si>
  <si>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</si>
  <si>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</si>
  <si>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</si>
  <si>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</si>
  <si>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</si>
  <si>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</si>
  <si>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</si>
  <si>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</si>
  <si>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</si>
  <si>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</si>
  <si>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</si>
  <si>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</si>
  <si>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</si>
  <si>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</si>
  <si>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</si>
  <si>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</si>
  <si>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</si>
  <si>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</si>
  <si>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</si>
  <si>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</si>
  <si>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</si>
  <si>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</si>
  <si>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</si>
  <si>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</si>
  <si>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</si>
  <si>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</si>
  <si>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</si>
  <si>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</si>
  <si>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</si>
  <si>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</si>
  <si>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</si>
  <si>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</si>
  <si>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</si>
  <si>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</si>
  <si>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</si>
  <si>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</si>
  <si>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</si>
  <si>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</si>
  <si>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</si>
  <si>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</si>
  <si>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</si>
  <si>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</si>
  <si>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</si>
  <si>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</si>
  <si>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</si>
  <si>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</si>
  <si>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</si>
  <si>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</si>
  <si>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</si>
  <si>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</si>
  <si>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</si>
  <si>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</si>
  <si>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</si>
  <si>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</si>
  <si>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</si>
  <si>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</si>
  <si>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</si>
  <si>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</si>
  <si>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</si>
  <si>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</si>
  <si>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</si>
  <si>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</si>
  <si>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</si>
  <si>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</si>
  <si>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</si>
  <si>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</si>
  <si>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</si>
  <si>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</si>
  <si>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</si>
  <si>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</si>
  <si>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</si>
  <si>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</si>
  <si>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</si>
  <si>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</si>
  <si>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</si>
  <si>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</si>
  <si>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</si>
  <si>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</si>
  <si>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</si>
  <si>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</si>
  <si>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</si>
  <si>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</si>
  <si>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</si>
  <si>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</si>
  <si>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</si>
  <si>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</si>
  <si>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</si>
  <si>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</si>
  <si>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</si>
  <si>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</si>
  <si>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</si>
  <si>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</si>
  <si>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</si>
  <si>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</si>
  <si>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</si>
  <si>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</si>
  <si>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</si>
  <si>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</si>
  <si>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</si>
  <si>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</si>
  <si>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</si>
  <si>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</si>
  <si>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</si>
  <si>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</si>
  <si>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</si>
  <si>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</si>
  <si>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</si>
  <si>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</si>
  <si>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</si>
  <si>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</si>
  <si>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</si>
  <si>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</si>
  <si>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</si>
  <si>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</si>
  <si>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</si>
  <si>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</si>
  <si>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</si>
  <si>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</si>
  <si>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</si>
  <si>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</si>
  <si>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</si>
  <si>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</si>
  <si>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</si>
  <si>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</si>
  <si>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</si>
  <si>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</si>
  <si>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</si>
  <si>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</si>
  <si>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</si>
  <si>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</si>
  <si>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</si>
  <si>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</si>
  <si>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</si>
  <si>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</si>
  <si>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</si>
  <si>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</si>
  <si>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</si>
  <si>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</si>
  <si>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</si>
  <si>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</si>
  <si>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</si>
  <si>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</si>
  <si>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</si>
  <si>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</si>
  <si>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</si>
  <si>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</si>
  <si>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</si>
  <si>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</si>
  <si>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</si>
  <si>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</si>
  <si>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</si>
  <si>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</si>
  <si>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</si>
  <si>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</si>
  <si>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</si>
  <si>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</si>
  <si>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</si>
  <si>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</si>
  <si>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</si>
  <si>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</si>
  <si>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</si>
  <si>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</si>
  <si>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</si>
  <si>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</si>
  <si>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</si>
  <si>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</si>
  <si>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</si>
  <si>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</si>
  <si>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</si>
  <si>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</si>
  <si>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</si>
  <si>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</si>
  <si>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</si>
  <si>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</si>
  <si>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</si>
  <si>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</si>
  <si>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</si>
  <si>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</si>
  <si>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</si>
  <si>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</si>
  <si>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</si>
  <si>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</si>
  <si>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</si>
  <si>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</si>
  <si>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</si>
  <si>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</si>
  <si>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</si>
  <si>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</si>
  <si>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</si>
  <si>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</si>
  <si>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</si>
  <si>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</si>
  <si>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</si>
  <si>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</si>
  <si>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</si>
  <si>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</si>
  <si>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</si>
  <si>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</si>
  <si>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</si>
  <si>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</si>
  <si>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</si>
  <si>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</si>
  <si>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</si>
  <si>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</si>
  <si>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</si>
  <si>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</si>
  <si>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</si>
  <si>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</si>
  <si>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</si>
  <si>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</si>
  <si>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</si>
  <si>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</si>
  <si>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</si>
  <si>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</si>
  <si>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</si>
  <si>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</si>
  <si>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</si>
  <si>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</si>
  <si>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</si>
  <si>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</si>
  <si>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</si>
  <si>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</si>
  <si>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</si>
  <si>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</si>
  <si>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</si>
  <si>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</si>
  <si>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</si>
  <si>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</si>
  <si>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</si>
  <si>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</si>
  <si>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</si>
  <si>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</si>
  <si>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</si>
  <si>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</si>
  <si>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</si>
  <si>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</si>
  <si>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</si>
  <si>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</si>
  <si>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</si>
  <si>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</si>
  <si>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</si>
  <si>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</si>
  <si>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</si>
  <si>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</si>
  <si>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</si>
  <si>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</si>
  <si>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</si>
  <si>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</si>
  <si>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</si>
  <si>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</si>
  <si>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</si>
  <si>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</si>
  <si>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</si>
  <si>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</si>
  <si>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</si>
  <si>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</si>
  <si>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</si>
  <si>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</si>
  <si>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</si>
  <si>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</si>
  <si>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</si>
  <si>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</si>
  <si>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</si>
  <si>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</si>
  <si>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</si>
  <si>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</si>
  <si>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</si>
  <si>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</si>
  <si>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</si>
  <si>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</si>
  <si>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</si>
  <si>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</si>
  <si>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</si>
  <si>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</si>
  <si>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</si>
  <si>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</si>
  <si>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</si>
  <si>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</si>
  <si>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</si>
  <si>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</si>
  <si>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</si>
  <si>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</si>
  <si>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</si>
  <si>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</si>
  <si>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</si>
  <si>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</si>
  <si>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</si>
  <si>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</si>
  <si>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</si>
  <si>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</si>
  <si>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</si>
  <si>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</si>
  <si>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</si>
  <si>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</si>
  <si>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</si>
  <si>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</si>
  <si>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</si>
  <si>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</si>
  <si>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</si>
  <si>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</si>
  <si>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</si>
  <si>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</si>
  <si>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</si>
  <si>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</si>
  <si>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</si>
  <si>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</si>
  <si>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</si>
  <si>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</si>
  <si>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</si>
  <si>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</si>
  <si>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</si>
  <si>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</si>
  <si>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</si>
  <si>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</si>
  <si>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</si>
  <si>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</si>
  <si>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</si>
  <si>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</si>
  <si>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</si>
  <si>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</si>
  <si>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</si>
  <si>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</si>
  <si>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</si>
  <si>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</si>
  <si>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</si>
  <si>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</si>
  <si>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</si>
  <si>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</si>
  <si>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</si>
  <si>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</si>
  <si>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</si>
  <si>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</si>
  <si>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</si>
  <si>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</si>
  <si>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</si>
  <si>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</si>
  <si>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</si>
  <si>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</si>
  <si>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</si>
  <si>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</si>
  <si>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</si>
  <si>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</si>
  <si>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</si>
  <si>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</si>
  <si>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</si>
  <si>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</si>
  <si>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</si>
  <si>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</si>
  <si>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</si>
  <si>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</si>
  <si>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</si>
  <si>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</si>
  <si>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</si>
  <si>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</si>
  <si>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</si>
  <si>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</si>
  <si>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</si>
  <si>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</si>
  <si>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</si>
  <si>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</si>
  <si>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</si>
  <si>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</si>
  <si>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</si>
  <si>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</si>
  <si>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</si>
  <si>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</si>
  <si>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</si>
  <si>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</si>
  <si>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</si>
  <si>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</si>
  <si>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</si>
  <si>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</si>
  <si>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</si>
  <si>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</si>
  <si>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</si>
  <si>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</si>
  <si>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</si>
  <si>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</si>
  <si>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</si>
  <si>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</si>
  <si>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</si>
  <si>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</si>
  <si>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</si>
  <si>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</si>
  <si>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</si>
  <si>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</si>
  <si>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</si>
  <si>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</si>
  <si>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</si>
  <si>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</si>
  <si>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</si>
  <si>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</si>
  <si>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</si>
  <si>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</si>
  <si>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</si>
  <si>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</si>
  <si>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</si>
  <si>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</si>
  <si>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</si>
  <si>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</si>
  <si>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</si>
  <si>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</si>
  <si>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</si>
  <si>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</si>
  <si>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</si>
  <si>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</si>
  <si>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</si>
  <si>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</si>
  <si>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</si>
  <si>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</si>
  <si>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</si>
  <si>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</si>
  <si>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</si>
  <si>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</si>
  <si>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</si>
  <si>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</si>
  <si>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</si>
  <si>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</si>
  <si>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</si>
  <si>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</si>
  <si>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</si>
  <si>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</si>
  <si>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</si>
  <si>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</si>
  <si>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</si>
  <si>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</si>
  <si>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</si>
  <si>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</si>
  <si>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</si>
  <si>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</si>
  <si>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</si>
  <si>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</si>
  <si>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</si>
  <si>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</si>
  <si>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</si>
  <si>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</si>
  <si>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</si>
  <si>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</si>
  <si>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</si>
  <si>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</si>
  <si>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</si>
  <si>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</si>
  <si>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</si>
  <si>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</si>
  <si>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</si>
  <si>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</si>
  <si>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</si>
  <si>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</si>
  <si>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</si>
  <si>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</si>
  <si>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</si>
  <si>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</si>
  <si>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</si>
  <si>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</si>
  <si>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</si>
  <si>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</si>
  <si>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</si>
  <si>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</si>
  <si>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</si>
  <si>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</si>
  <si>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</si>
  <si>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</si>
  <si>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</si>
  <si>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</si>
  <si>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</si>
  <si>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</si>
  <si>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</si>
  <si>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</si>
  <si>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</si>
  <si>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</si>
  <si>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</si>
  <si>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</si>
  <si>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</si>
  <si>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</si>
  <si>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</si>
  <si>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</si>
  <si>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</si>
  <si>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</si>
  <si>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</si>
  <si>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</si>
  <si>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</si>
  <si>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</si>
  <si>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</si>
  <si>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</si>
  <si>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</si>
  <si>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</si>
  <si>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</si>
  <si>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</si>
  <si>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</si>
  <si>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</si>
  <si>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</si>
  <si>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</si>
  <si>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</si>
  <si>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</si>
  <si>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</si>
  <si>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</si>
  <si>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</si>
  <si>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</si>
  <si>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</si>
  <si>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</si>
  <si>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</si>
  <si>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</si>
  <si>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</si>
  <si>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</si>
  <si>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</si>
  <si>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</si>
  <si>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</si>
  <si>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</si>
  <si>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</si>
  <si>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</si>
  <si>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</si>
  <si>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</si>
  <si>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</si>
  <si>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</si>
  <si>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</si>
  <si>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</si>
  <si>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</si>
  <si>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</si>
  <si>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</si>
  <si>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</si>
  <si>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</si>
  <si>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</si>
  <si>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</si>
  <si>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</si>
  <si>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</si>
  <si>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</si>
  <si>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</si>
  <si>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</si>
  <si>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</si>
  <si>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</si>
  <si>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</si>
  <si>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</si>
  <si>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</si>
  <si>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</si>
  <si>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</si>
  <si>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</si>
  <si>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</si>
  <si>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</si>
  <si>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</si>
  <si>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</si>
  <si>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</si>
  <si>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</si>
  <si>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</si>
  <si>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</si>
  <si>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</si>
  <si>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</si>
  <si>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</si>
  <si>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</si>
  <si>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</si>
  <si>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</si>
  <si>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</si>
  <si>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</si>
  <si>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</si>
  <si>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</si>
  <si>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</si>
  <si>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</si>
  <si>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</si>
  <si>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</si>
  <si>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</si>
  <si>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</si>
  <si>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</si>
  <si>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</si>
  <si>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</si>
  <si>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</si>
  <si>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</si>
  <si>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</si>
  <si>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</si>
  <si>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</si>
  <si>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</si>
  <si>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</si>
  <si>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</si>
  <si>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</si>
  <si>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</si>
  <si>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</si>
  <si>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</si>
  <si>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</si>
  <si>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</si>
  <si>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</si>
  <si>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</si>
  <si>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</si>
  <si>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</si>
  <si>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</si>
  <si>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</si>
  <si>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</si>
  <si>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</si>
  <si>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</si>
  <si>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</si>
  <si>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</si>
  <si>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</si>
  <si>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</si>
  <si>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</si>
  <si>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</si>
  <si>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</si>
  <si>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</si>
  <si>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</si>
  <si>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</si>
  <si>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</si>
  <si>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</si>
  <si>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</si>
  <si>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</si>
  <si>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</si>
  <si>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</si>
  <si>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</si>
  <si>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</si>
  <si>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</si>
  <si>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</si>
  <si>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</si>
  <si>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</si>
  <si>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</si>
  <si>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</si>
  <si>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</si>
  <si>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</si>
  <si>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</si>
  <si>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</si>
  <si>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</si>
  <si>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</si>
  <si>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</si>
  <si>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</si>
  <si>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</si>
  <si>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</si>
  <si>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</si>
  <si>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</si>
  <si>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</si>
  <si>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</si>
  <si>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</si>
  <si>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</si>
  <si>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</si>
  <si>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</si>
  <si>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</si>
  <si>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</si>
  <si>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</si>
  <si>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</si>
  <si>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</si>
  <si>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</si>
  <si>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</si>
  <si>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</si>
  <si>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</si>
  <si>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</si>
  <si>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</si>
  <si>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</si>
  <si>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</si>
  <si>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</si>
  <si>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</si>
  <si>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</si>
  <si>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</si>
  <si>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</si>
  <si>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</si>
  <si>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</si>
  <si>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</si>
  <si>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</si>
  <si>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</si>
  <si>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</si>
  <si>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</si>
  <si>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</si>
  <si>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</si>
  <si>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</si>
  <si>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</si>
  <si>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</si>
  <si>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</si>
  <si>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</si>
  <si>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</si>
  <si>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</si>
  <si>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</si>
  <si>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</si>
  <si>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</si>
  <si>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</si>
  <si>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</si>
  <si>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</si>
  <si>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</si>
  <si>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</si>
  <si>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</si>
  <si>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</si>
  <si>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</si>
  <si>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</si>
  <si>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</si>
  <si>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</si>
  <si>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</si>
  <si>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</si>
  <si>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</si>
  <si>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</si>
  <si>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</si>
  <si>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</si>
  <si>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</si>
  <si>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</si>
  <si>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</si>
  <si>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</si>
  <si>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</si>
  <si>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</si>
  <si>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</si>
  <si>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</si>
  <si>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</si>
  <si>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</si>
  <si>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</si>
  <si>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</si>
  <si>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</si>
  <si>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</si>
  <si>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</si>
  <si>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</si>
  <si>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</si>
  <si>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</si>
  <si>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</si>
  <si>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</si>
  <si>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</si>
  <si>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</si>
  <si>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</si>
  <si>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</si>
  <si>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</si>
  <si>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</si>
  <si>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</si>
  <si>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</si>
  <si>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</si>
  <si>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</si>
  <si>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</si>
  <si>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</si>
  <si>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</si>
  <si>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</si>
  <si>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</si>
  <si>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</si>
  <si>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</si>
  <si>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</si>
  <si>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</si>
  <si>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</si>
  <si>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</si>
  <si>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</si>
  <si>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</si>
  <si>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</si>
  <si>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</si>
  <si>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</si>
  <si>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</si>
  <si>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</si>
  <si>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</si>
  <si>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</si>
  <si>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</si>
  <si>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</si>
  <si>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</si>
  <si>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</si>
  <si>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</si>
  <si>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</si>
  <si>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</si>
  <si>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</si>
  <si>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</si>
  <si>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</si>
  <si>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</si>
  <si>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</si>
  <si>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</si>
  <si>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</si>
  <si>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</si>
  <si>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</si>
  <si>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</si>
  <si>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</si>
  <si>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</si>
  <si>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</si>
  <si>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</si>
  <si>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</si>
  <si>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</si>
  <si>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</si>
  <si>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</si>
  <si>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</si>
  <si>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</si>
  <si>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</si>
  <si>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</si>
  <si>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</si>
  <si>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</si>
  <si>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</si>
  <si>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</si>
  <si>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</si>
  <si>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</si>
  <si>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</si>
  <si>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</si>
  <si>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</si>
  <si>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</si>
  <si>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</si>
  <si>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</si>
  <si>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</si>
  <si>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</si>
  <si>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</si>
  <si>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</si>
  <si>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</si>
  <si>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</si>
  <si>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</si>
  <si>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</si>
  <si>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</si>
  <si>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</si>
  <si>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</si>
  <si>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</si>
  <si>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</si>
  <si>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</si>
  <si>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</si>
  <si>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</si>
  <si>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</si>
  <si>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</si>
  <si>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</si>
  <si>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</si>
  <si>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</si>
  <si>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</si>
  <si>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</si>
  <si>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</si>
  <si>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</si>
  <si>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</si>
  <si>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</si>
  <si>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</si>
  <si>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</si>
  <si>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</si>
  <si>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</si>
  <si>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</si>
  <si>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</si>
  <si>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</si>
  <si>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</si>
  <si>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</si>
  <si>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</si>
  <si>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</si>
  <si>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</si>
  <si>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</si>
  <si>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</si>
  <si>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</si>
  <si>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</si>
  <si>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</si>
  <si>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</si>
  <si>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</si>
  <si>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</si>
  <si>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</si>
  <si>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</si>
  <si>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</si>
  <si>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</si>
  <si>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</si>
  <si>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</si>
  <si>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</si>
  <si>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</si>
  <si>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</si>
  <si>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</si>
  <si>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</si>
  <si>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</si>
  <si>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</si>
  <si>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</si>
  <si>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</si>
  <si>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</si>
  <si>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</si>
  <si>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</si>
  <si>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</si>
  <si>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</si>
  <si>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</si>
  <si>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</si>
  <si>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</si>
  <si>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</si>
  <si>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</si>
  <si>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</si>
  <si>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</si>
  <si>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</si>
  <si>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</si>
  <si>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</si>
  <si>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</si>
  <si>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</si>
  <si>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</si>
  <si>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</si>
  <si>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</si>
  <si>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</si>
  <si>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</si>
  <si>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</si>
  <si>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</si>
  <si>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</si>
  <si>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</si>
  <si>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</si>
  <si>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</si>
  <si>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</si>
  <si>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</si>
  <si>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</si>
  <si>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</si>
  <si>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</si>
  <si>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</si>
  <si>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</si>
  <si>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</si>
  <si>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</si>
  <si>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</si>
  <si>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</si>
  <si>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</si>
  <si>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</si>
  <si>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</si>
  <si>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</si>
  <si>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</si>
  <si>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</si>
  <si>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</si>
  <si>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</si>
  <si>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</si>
  <si>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</si>
  <si>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</si>
  <si>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</si>
  <si>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</si>
  <si>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</si>
  <si>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</si>
  <si>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</si>
  <si>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</si>
  <si>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</si>
  <si>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</si>
  <si>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</si>
  <si>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</si>
  <si>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</si>
  <si>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</si>
  <si>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</si>
  <si>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</si>
  <si>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</si>
  <si>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</si>
  <si>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</si>
  <si>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</si>
  <si>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</si>
  <si>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</si>
  <si>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</si>
  <si>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</si>
  <si>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</si>
  <si>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</si>
  <si>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</si>
  <si>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</si>
  <si>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</si>
  <si>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</si>
  <si>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</si>
  <si>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</si>
  <si>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</si>
  <si>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</si>
  <si>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</si>
  <si>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</si>
  <si>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</si>
  <si>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</si>
  <si>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</si>
  <si>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</si>
  <si>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</si>
  <si>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</si>
  <si>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</si>
  <si>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</si>
  <si>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</si>
  <si>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</si>
  <si>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</si>
  <si>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</si>
  <si>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</si>
  <si>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</si>
  <si>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</si>
  <si>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</si>
  <si>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</si>
  <si>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</si>
  <si>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</si>
  <si>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</si>
  <si>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</si>
  <si>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</si>
  <si>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</si>
  <si>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</si>
  <si>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</si>
  <si>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</si>
  <si>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</si>
  <si>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</si>
  <si>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</si>
  <si>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</si>
  <si>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</si>
  <si>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</si>
  <si>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</si>
  <si>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</si>
  <si>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</si>
  <si>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</si>
  <si>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</si>
  <si>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</si>
  <si>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</si>
  <si>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</si>
  <si>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</si>
  <si>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</si>
  <si>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</si>
  <si>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</si>
  <si>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</si>
  <si>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</si>
  <si>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</si>
  <si>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</si>
  <si>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</si>
  <si>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</si>
  <si>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</si>
  <si>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</si>
  <si>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</si>
  <si>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</si>
  <si>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</si>
  <si>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</si>
  <si>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</si>
  <si>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</si>
  <si>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</si>
  <si>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</si>
  <si>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</si>
  <si>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</si>
  <si>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</si>
  <si>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</si>
  <si>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</si>
  <si>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</si>
  <si>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</si>
  <si>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</si>
  <si>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</si>
  <si>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</si>
  <si>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</si>
  <si>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</si>
  <si>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</si>
  <si>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</si>
  <si>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</si>
  <si>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</si>
  <si>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</si>
  <si>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</si>
  <si>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</si>
  <si>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</si>
  <si>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</si>
  <si>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</si>
  <si>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</si>
  <si>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</si>
  <si>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</si>
  <si>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</si>
  <si>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</si>
  <si>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</si>
  <si>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</si>
  <si>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</si>
  <si>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</si>
  <si>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</si>
  <si>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</si>
  <si>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</si>
  <si>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</si>
  <si>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</si>
  <si>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</si>
  <si>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</si>
  <si>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</si>
  <si>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</si>
  <si>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</si>
  <si>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</si>
  <si>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</si>
  <si>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</si>
  <si>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</si>
  <si>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</si>
  <si>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</si>
  <si>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</si>
  <si>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</si>
  <si>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</si>
  <si>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</si>
  <si>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</si>
  <si>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</si>
  <si>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</si>
  <si>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</si>
  <si>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</si>
  <si>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</si>
  <si>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</si>
  <si>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</si>
  <si>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</si>
  <si>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</si>
  <si>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</si>
  <si>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</si>
  <si>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</si>
  <si>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</si>
  <si>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</si>
  <si>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</si>
  <si>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</si>
  <si>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</si>
  <si>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</si>
  <si>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</si>
  <si>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</si>
  <si>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</si>
  <si>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</si>
  <si>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</si>
  <si>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</si>
  <si>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</si>
  <si>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</si>
  <si>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</si>
  <si>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</si>
  <si>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</si>
  <si>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</si>
  <si>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</si>
  <si>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</si>
  <si>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</si>
  <si>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</si>
  <si>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</si>
  <si>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</si>
  <si>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</si>
  <si>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</si>
  <si>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</si>
  <si>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</si>
  <si>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</si>
  <si>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</si>
  <si>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</si>
  <si>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</si>
  <si>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</si>
  <si>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</si>
  <si>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</si>
  <si>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</si>
  <si>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</si>
  <si>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</si>
  <si>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</si>
  <si>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</si>
  <si>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</si>
  <si>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</si>
  <si>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</si>
  <si>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</si>
  <si>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</si>
  <si>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</si>
  <si>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</si>
  <si>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</si>
  <si>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</si>
  <si>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</si>
  <si>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</si>
  <si>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</si>
  <si>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</si>
  <si>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</si>
  <si>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</si>
  <si>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</si>
  <si>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</si>
  <si>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</si>
  <si>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</si>
  <si>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</si>
  <si>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</si>
  <si>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</si>
  <si>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</si>
  <si>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</si>
  <si>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</si>
  <si>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</si>
  <si>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</si>
  <si>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</si>
  <si>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</si>
  <si>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</si>
  <si>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</si>
  <si>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</si>
  <si>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</si>
  <si>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</si>
  <si>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</si>
  <si>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</si>
  <si>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</si>
  <si>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</si>
  <si>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</si>
  <si>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</si>
  <si>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</si>
  <si>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</si>
  <si>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</si>
  <si>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</si>
  <si>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</si>
  <si>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</si>
  <si>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</si>
  <si>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</si>
  <si>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</si>
  <si>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</si>
  <si>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</si>
  <si>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</si>
  <si>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</si>
  <si>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</si>
  <si>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</si>
  <si>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</si>
  <si>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</si>
  <si>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</si>
  <si>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</si>
  <si>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</si>
  <si>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</si>
  <si>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</si>
  <si>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</si>
  <si>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</si>
  <si>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</si>
  <si>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</si>
  <si>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</si>
  <si>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</si>
  <si>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</si>
  <si>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</si>
  <si>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</si>
  <si>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</si>
  <si>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</si>
  <si>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</si>
  <si>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</si>
  <si>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</si>
  <si>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</si>
  <si>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</si>
  <si>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</si>
  <si>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</si>
  <si>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</si>
  <si>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</si>
  <si>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</si>
  <si>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</si>
  <si>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</si>
  <si>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</si>
  <si>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</si>
  <si>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</si>
  <si>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</si>
  <si>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</si>
  <si>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</si>
  <si>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</si>
  <si>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</si>
  <si>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</si>
  <si>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</si>
  <si>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</si>
  <si>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</si>
  <si>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</si>
  <si>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</si>
  <si>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</si>
  <si>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</si>
  <si>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</si>
  <si>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</si>
  <si>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</si>
  <si>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</si>
  <si>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</si>
  <si>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</si>
  <si>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</si>
  <si>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</si>
  <si>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</si>
  <si>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</si>
  <si>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</si>
  <si>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</si>
  <si>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</si>
  <si>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</si>
  <si>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</si>
  <si>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</si>
  <si>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</si>
  <si>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</si>
  <si>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</si>
  <si>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</si>
  <si>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</si>
  <si>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</si>
  <si>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</si>
  <si>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</si>
  <si>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</si>
  <si>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</si>
  <si>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</si>
  <si>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</si>
  <si>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</si>
  <si>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</si>
  <si>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</si>
  <si>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</si>
  <si>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</si>
  <si>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</si>
  <si>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</si>
  <si>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</si>
  <si>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</si>
  <si>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</si>
  <si>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</si>
  <si>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</si>
  <si>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</si>
  <si>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</si>
  <si>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</si>
  <si>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</si>
  <si>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</si>
  <si>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</si>
  <si>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</si>
  <si>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</si>
  <si>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</si>
  <si>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</si>
  <si>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</si>
  <si>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</si>
  <si>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</si>
  <si>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</si>
  <si>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</si>
  <si>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</si>
  <si>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</si>
  <si>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</si>
  <si>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</si>
  <si>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</si>
  <si>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</si>
  <si>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</si>
  <si>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</si>
  <si>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</si>
  <si>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</si>
  <si>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</si>
  <si>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</si>
  <si>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</si>
  <si>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</si>
  <si>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</si>
  <si>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</si>
  <si>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</si>
  <si>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</si>
  <si>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</si>
  <si>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</si>
  <si>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</si>
  <si>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</si>
  <si>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</si>
  <si>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</si>
  <si>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</si>
  <si>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</si>
  <si>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</si>
  <si>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</si>
  <si>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</si>
  <si>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</si>
  <si>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</si>
  <si>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</si>
  <si>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</si>
  <si>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</si>
  <si>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</si>
  <si>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</si>
  <si>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</si>
  <si>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</si>
  <si>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</si>
  <si>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</si>
  <si>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</si>
  <si>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</si>
  <si>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</si>
  <si>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</si>
  <si>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</si>
  <si>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</si>
  <si>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</si>
  <si>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</si>
  <si>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</si>
  <si>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</si>
  <si>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</si>
  <si>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</si>
  <si>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</si>
  <si>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</si>
  <si>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</si>
  <si>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</si>
  <si>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</si>
  <si>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</si>
  <si>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</si>
  <si>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</si>
  <si>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</si>
  <si>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</si>
  <si>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</si>
  <si>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</si>
  <si>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</si>
  <si>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</si>
  <si>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</si>
  <si>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</si>
  <si>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</si>
  <si>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</si>
  <si>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</si>
  <si>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</si>
  <si>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</si>
  <si>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</si>
  <si>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</si>
  <si>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</si>
  <si>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</si>
  <si>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</si>
  <si>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</si>
  <si>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</si>
  <si>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</si>
  <si>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</si>
  <si>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</si>
  <si>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</si>
  <si>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</si>
  <si>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</si>
  <si>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</si>
  <si>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</si>
  <si>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</si>
  <si>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</si>
  <si>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</si>
  <si>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</si>
  <si>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</si>
  <si>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</si>
  <si>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</si>
  <si>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</si>
  <si>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</si>
  <si>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</si>
  <si>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</si>
  <si>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</si>
  <si>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</si>
  <si>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</si>
  <si>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</si>
  <si>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</si>
  <si>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</si>
  <si>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</si>
  <si>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</si>
  <si>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</si>
  <si>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</si>
  <si>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</si>
  <si>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</si>
  <si>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</si>
  <si>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</si>
  <si>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</si>
  <si>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</si>
  <si>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</si>
  <si>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</si>
  <si>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</si>
  <si>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</si>
  <si>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</si>
  <si>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</si>
  <si>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</si>
  <si>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</si>
  <si>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</si>
  <si>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</si>
  <si>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</si>
  <si>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</si>
  <si>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</si>
  <si>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</si>
  <si>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</si>
  <si>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</si>
  <si>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</si>
  <si>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</si>
  <si>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</si>
  <si>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</si>
  <si>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</si>
  <si>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</si>
  <si>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</si>
  <si>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</si>
  <si>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</si>
  <si>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</si>
  <si>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</si>
  <si>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</si>
  <si>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</si>
  <si>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</si>
  <si>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</si>
  <si>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</si>
  <si>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</si>
  <si>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</si>
  <si>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</si>
  <si>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</si>
  <si>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</si>
  <si>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</si>
  <si>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</si>
  <si>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</si>
  <si>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</si>
  <si>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</si>
  <si>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</si>
  <si>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</si>
  <si>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</si>
  <si>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</si>
  <si>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</si>
  <si>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</si>
  <si>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</si>
  <si>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</si>
  <si>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</si>
  <si>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</si>
  <si>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</si>
  <si>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</si>
  <si>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</si>
  <si>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</si>
  <si>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</si>
  <si>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</si>
  <si>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</si>
  <si>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</si>
  <si>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</si>
  <si>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</si>
  <si>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</si>
  <si>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</si>
  <si>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</si>
  <si>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</si>
  <si>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</si>
  <si>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</si>
  <si>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</si>
  <si>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</si>
  <si>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</si>
  <si>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</si>
  <si>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</si>
  <si>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</si>
  <si>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</si>
  <si>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</si>
  <si>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</si>
  <si>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</si>
  <si>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</si>
  <si>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</si>
  <si>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</si>
  <si>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</si>
  <si>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</si>
  <si>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</si>
  <si>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</si>
  <si>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</si>
  <si>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</si>
  <si>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</si>
  <si>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</si>
  <si>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</si>
  <si>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</si>
  <si>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</si>
  <si>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</si>
  <si>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</si>
  <si>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</si>
  <si>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</si>
  <si>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</si>
  <si>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</si>
  <si>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</si>
  <si>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</si>
  <si>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</si>
  <si>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</si>
  <si>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</si>
  <si>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</si>
  <si>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</si>
  <si>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</si>
  <si>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</si>
  <si>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</si>
  <si>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</si>
  <si>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</si>
  <si>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</si>
  <si>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</si>
  <si>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</si>
  <si>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</si>
  <si>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</si>
  <si>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</si>
  <si>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</si>
  <si>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</si>
  <si>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</si>
  <si>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</si>
  <si>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</si>
  <si>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</si>
  <si>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</si>
  <si>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</si>
  <si>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</si>
  <si>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</si>
  <si>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</si>
  <si>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</si>
  <si>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</si>
  <si>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</si>
  <si>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</si>
  <si>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</si>
  <si>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</si>
  <si>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</si>
  <si>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</si>
  <si>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</si>
  <si>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</si>
  <si>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</si>
  <si>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</si>
  <si>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</si>
  <si>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</si>
  <si>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</si>
  <si>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</si>
  <si>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</si>
  <si>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</si>
  <si>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</si>
  <si>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</si>
  <si>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</si>
  <si>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</si>
  <si>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</si>
  <si>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</si>
  <si>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</si>
  <si>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</si>
  <si>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</si>
  <si>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</si>
  <si>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</si>
  <si>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</si>
  <si>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</si>
  <si>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</si>
  <si>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</si>
  <si>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</si>
  <si>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</si>
  <si>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</si>
  <si>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</si>
  <si>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</si>
  <si>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</si>
  <si>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</si>
  <si>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</si>
  <si>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</si>
  <si>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</si>
  <si>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</si>
  <si>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</si>
  <si>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</si>
  <si>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</si>
  <si>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</si>
  <si>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</si>
  <si>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</si>
  <si>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</si>
  <si>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</si>
  <si>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</si>
  <si>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</si>
  <si>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</si>
  <si>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</si>
  <si>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</si>
  <si>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</si>
  <si>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</si>
  <si>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</si>
  <si>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</si>
  <si>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</si>
  <si>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</si>
  <si>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</si>
  <si>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</si>
  <si>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</si>
  <si>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</si>
  <si>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</si>
  <si>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</si>
  <si>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</si>
  <si>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</si>
  <si>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</si>
  <si>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</si>
  <si>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</si>
  <si>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</si>
  <si>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</si>
  <si>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</si>
  <si>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</si>
  <si>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</si>
  <si>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</si>
  <si>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</si>
  <si>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</si>
  <si>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</si>
  <si>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</si>
  <si>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</si>
  <si>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</si>
  <si>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</si>
  <si>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</si>
  <si>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</si>
  <si>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</si>
  <si>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</si>
  <si>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</si>
  <si>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</si>
  <si>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</si>
  <si>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</si>
  <si>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</si>
  <si>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</si>
  <si>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</si>
  <si>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</si>
  <si>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</si>
  <si>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</si>
  <si>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</si>
  <si>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</si>
  <si>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</si>
  <si>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</si>
  <si>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</si>
  <si>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</si>
  <si>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</si>
  <si>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</si>
  <si>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</si>
  <si>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</si>
  <si>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</si>
  <si>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</si>
  <si>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</si>
  <si>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</si>
  <si>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</si>
  <si>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</si>
  <si>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</si>
  <si>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</si>
  <si>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</si>
  <si>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</si>
  <si>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</si>
  <si>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</si>
  <si>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</si>
  <si>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</si>
  <si>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</si>
  <si>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</si>
  <si>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</si>
  <si>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</si>
  <si>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</si>
  <si>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</si>
  <si>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</si>
  <si>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</si>
  <si>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</si>
  <si>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</si>
  <si>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</si>
  <si>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</si>
  <si>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</si>
  <si>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</si>
  <si>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</si>
  <si>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</si>
  <si>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</si>
  <si>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</si>
  <si>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</si>
  <si>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</si>
  <si>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</si>
  <si>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</si>
  <si>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</si>
  <si>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</si>
  <si>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</si>
  <si>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</si>
  <si>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</si>
  <si>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</si>
  <si>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</si>
  <si>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</si>
  <si>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</si>
  <si>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</si>
  <si>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</si>
  <si>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</si>
  <si>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</si>
  <si>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</si>
  <si>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</si>
  <si>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</si>
  <si>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</si>
  <si>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</si>
  <si>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</si>
  <si>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</si>
  <si>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</si>
  <si>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</si>
  <si>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</si>
  <si>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</si>
  <si>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</si>
  <si>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</si>
  <si>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</si>
  <si>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</si>
  <si>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</si>
  <si>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</si>
  <si>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</si>
  <si>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</si>
  <si>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</si>
  <si>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</si>
  <si>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</si>
  <si>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</si>
  <si>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</si>
  <si>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</si>
  <si>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</si>
  <si>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</si>
  <si>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</si>
  <si>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</si>
  <si>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</si>
  <si>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</si>
  <si>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</si>
  <si>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</si>
  <si>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</si>
  <si>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</si>
  <si>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</si>
  <si>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</si>
  <si>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</si>
  <si>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</si>
  <si>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</si>
  <si>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</si>
  <si>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</si>
  <si>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</si>
  <si>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</si>
  <si>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</si>
  <si>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</si>
  <si>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</si>
  <si>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</si>
  <si>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</si>
  <si>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</si>
  <si>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</si>
  <si>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</si>
  <si>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</si>
  <si>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</si>
  <si>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</si>
  <si>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</si>
  <si>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</si>
  <si>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</si>
  <si>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</si>
  <si>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</si>
  <si>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</si>
  <si>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</si>
  <si>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</si>
  <si>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</si>
  <si>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</si>
  <si>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</si>
  <si>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</si>
  <si>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</si>
  <si>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</si>
  <si>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</si>
  <si>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</si>
  <si>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</si>
  <si>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</si>
  <si>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</si>
  <si>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</si>
  <si>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</si>
  <si>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</si>
  <si>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</si>
  <si>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</si>
  <si>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</si>
  <si>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</si>
  <si>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</si>
  <si>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</si>
  <si>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</si>
  <si>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</si>
  <si>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</si>
  <si>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</si>
  <si>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</si>
  <si>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</si>
  <si>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</si>
  <si>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</si>
  <si>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</si>
  <si>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</si>
  <si>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</si>
  <si>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</si>
  <si>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</si>
  <si>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</si>
  <si>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</si>
  <si>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</si>
  <si>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</si>
  <si>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</si>
  <si>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</si>
  <si>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</si>
  <si>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</si>
  <si>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</si>
  <si>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</si>
  <si>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</si>
  <si>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</si>
  <si>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</si>
  <si>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</si>
  <si>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</si>
  <si>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</si>
  <si>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</si>
  <si>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</si>
  <si>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</si>
  <si>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</si>
  <si>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</si>
  <si>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</si>
  <si>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</si>
  <si>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</si>
  <si>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</si>
  <si>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</si>
  <si>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</si>
  <si>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</si>
  <si>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</si>
  <si>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</si>
  <si>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</si>
  <si>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</si>
  <si>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</si>
  <si>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</si>
  <si>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</si>
  <si>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</si>
  <si>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</si>
  <si>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</si>
  <si>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</si>
  <si>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</si>
  <si>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</si>
  <si>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</si>
  <si>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</si>
  <si>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</si>
  <si>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</si>
  <si>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</si>
  <si>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</si>
  <si>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</si>
  <si>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</si>
  <si>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</si>
  <si>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</si>
  <si>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</si>
  <si>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</si>
  <si>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</si>
  <si>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</si>
  <si>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</si>
  <si>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</si>
  <si>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</si>
  <si>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</si>
  <si>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</si>
  <si>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</si>
  <si>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</si>
  <si>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</si>
  <si>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</si>
  <si>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</si>
  <si>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</si>
  <si>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</si>
  <si>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</si>
  <si>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</si>
  <si>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</si>
  <si>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</si>
  <si>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</si>
  <si>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</si>
  <si>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</si>
  <si>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</si>
  <si>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</si>
  <si>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</si>
  <si>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</si>
  <si>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</si>
  <si>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</si>
  <si>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</si>
  <si>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</si>
  <si>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</si>
  <si>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</si>
  <si>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</si>
  <si>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</si>
  <si>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</si>
  <si>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</si>
  <si>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</si>
  <si>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</si>
  <si>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</si>
  <si>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</si>
  <si>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</si>
  <si>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</si>
  <si>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</si>
  <si>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</si>
  <si>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</si>
  <si>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</si>
  <si>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</si>
  <si>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</si>
  <si>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</si>
  <si>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</si>
  <si>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</si>
  <si>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</si>
  <si>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</si>
  <si>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</si>
  <si>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</si>
  <si>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</si>
  <si>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</si>
  <si>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</si>
  <si>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</si>
  <si>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</si>
  <si>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</si>
  <si>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</si>
  <si>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</si>
  <si>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</si>
  <si>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</si>
  <si>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</si>
  <si>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</si>
  <si>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</si>
  <si>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</si>
  <si>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</si>
  <si>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</si>
  <si>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</si>
  <si>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</si>
  <si>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</si>
  <si>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</si>
  <si>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</si>
  <si>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</si>
  <si>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</si>
  <si>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</si>
  <si>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</si>
  <si>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</si>
  <si>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</si>
  <si>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</si>
  <si>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</si>
  <si>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</si>
  <si>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</si>
  <si>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</si>
  <si>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</si>
  <si>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</si>
  <si>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</si>
  <si>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</si>
  <si>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</si>
  <si>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</si>
  <si>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</si>
  <si>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</si>
  <si>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</si>
  <si>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</si>
  <si>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</si>
  <si>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</si>
  <si>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</si>
  <si>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</si>
  <si>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</si>
  <si>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</si>
  <si>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</si>
  <si>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</si>
  <si>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</si>
  <si>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</si>
  <si>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</si>
  <si>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</si>
  <si>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</si>
  <si>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</si>
  <si>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</si>
  <si>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</si>
  <si>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</si>
  <si>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</si>
  <si>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</si>
  <si>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</si>
  <si>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</si>
  <si>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</si>
  <si>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</si>
  <si>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</si>
  <si>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</si>
  <si>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</si>
  <si>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</si>
  <si>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</si>
  <si>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</si>
  <si>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</si>
  <si>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</si>
  <si>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</si>
  <si>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</si>
  <si>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</si>
  <si>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</si>
  <si>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</si>
  <si>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</si>
  <si>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</si>
  <si>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</si>
  <si>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</si>
  <si>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</si>
  <si>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</si>
  <si>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</si>
  <si>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</si>
  <si>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</si>
  <si>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</si>
  <si>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</si>
  <si>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</si>
  <si>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</si>
  <si>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</si>
  <si>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</si>
  <si>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</si>
  <si>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</si>
  <si>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</si>
  <si>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</si>
  <si>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</si>
  <si>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</si>
  <si>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</si>
  <si>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</si>
  <si>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</si>
  <si>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</si>
  <si>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</si>
  <si>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</si>
  <si>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</si>
  <si>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</si>
  <si>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</si>
  <si>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</si>
  <si>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</si>
  <si>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</si>
  <si>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</si>
  <si>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</si>
  <si>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</si>
  <si>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</si>
  <si>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</si>
  <si>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</si>
  <si>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</si>
  <si>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</si>
  <si>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</si>
  <si>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</si>
  <si>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</si>
  <si>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</si>
  <si>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</si>
  <si>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</si>
  <si>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</si>
  <si>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</si>
  <si>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</si>
  <si>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</si>
  <si>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</si>
  <si>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</si>
  <si>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</si>
  <si>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</si>
  <si>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</si>
  <si>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</si>
  <si>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</si>
  <si>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</si>
  <si>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</si>
  <si>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</si>
  <si>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</si>
  <si>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</si>
  <si>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</si>
  <si>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</si>
  <si>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</si>
  <si>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</si>
  <si>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</si>
  <si>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</si>
  <si>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</si>
  <si>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</si>
  <si>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</si>
  <si>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</si>
  <si>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</si>
  <si>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</si>
  <si>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</si>
  <si>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</si>
  <si>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</si>
  <si>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</si>
  <si>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</si>
  <si>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</si>
  <si>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</si>
  <si>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</si>
  <si>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</si>
  <si>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</si>
  <si>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</si>
  <si>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</si>
  <si>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</si>
  <si>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</si>
  <si>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</si>
  <si>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</si>
  <si>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</si>
  <si>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</si>
  <si>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</si>
  <si>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</si>
  <si>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</si>
  <si>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</si>
  <si>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</si>
  <si>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</si>
  <si>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</si>
  <si>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</si>
  <si>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</si>
  <si>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</si>
  <si>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</si>
  <si>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</si>
  <si>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</si>
  <si>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</si>
  <si>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</si>
  <si>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</si>
  <si>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</si>
  <si>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</si>
  <si>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</si>
  <si>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</si>
  <si>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</si>
  <si>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</si>
  <si>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</si>
  <si>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</si>
  <si>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</si>
  <si>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</si>
  <si>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</si>
  <si>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</si>
  <si>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</si>
  <si>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</si>
  <si>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</si>
  <si>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</si>
  <si>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</si>
  <si>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</si>
  <si>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</si>
  <si>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</si>
  <si>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</si>
  <si>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</si>
  <si>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</si>
  <si>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</si>
  <si>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</si>
  <si>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</si>
  <si>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</si>
  <si>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</si>
  <si>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</si>
  <si>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</si>
  <si>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</si>
  <si>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</si>
  <si>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</si>
  <si>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</si>
  <si>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</si>
  <si>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</si>
  <si>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</si>
  <si>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</si>
  <si>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</si>
  <si>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</si>
  <si>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</si>
  <si>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</si>
  <si>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</si>
  <si>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</si>
  <si>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</si>
  <si>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</si>
  <si>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</si>
  <si>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</si>
  <si>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</si>
  <si>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</si>
  <si>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</si>
  <si>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</si>
  <si>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</si>
  <si>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</si>
  <si>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</si>
  <si>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</si>
  <si>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</si>
  <si>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</si>
  <si>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</si>
  <si>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</si>
  <si>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</si>
  <si>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</si>
  <si>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</si>
  <si>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</si>
  <si>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</si>
  <si>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</si>
  <si>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</si>
  <si>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</si>
  <si>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</si>
  <si>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</si>
  <si>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</si>
  <si>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</si>
  <si>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</si>
  <si>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</si>
  <si>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</si>
  <si>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</si>
  <si>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</si>
  <si>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</si>
  <si>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</si>
  <si>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</si>
  <si>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</si>
  <si>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</si>
  <si>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</si>
  <si>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</si>
  <si>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</si>
  <si>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</si>
  <si>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</si>
  <si>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</si>
  <si>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</si>
  <si>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</si>
  <si>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</si>
  <si>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</si>
  <si>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</si>
  <si>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</si>
  <si>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</si>
  <si>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</si>
  <si>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</si>
  <si>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</si>
  <si>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</si>
  <si>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</si>
  <si>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</si>
  <si>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</si>
  <si>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</si>
  <si>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</si>
  <si>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</si>
  <si>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</si>
  <si>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</si>
  <si>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</si>
  <si>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</si>
  <si>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</si>
  <si>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</si>
  <si>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</si>
  <si>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</si>
  <si>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</si>
  <si>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</si>
  <si>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</si>
  <si>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</si>
  <si>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</si>
  <si>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</si>
  <si>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</si>
  <si>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</si>
  <si>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</si>
  <si>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</si>
  <si>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</si>
  <si>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</si>
  <si>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</si>
  <si>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</si>
  <si>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</si>
  <si>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</si>
  <si>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</si>
  <si>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</si>
  <si>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</si>
  <si>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</si>
  <si>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</si>
  <si>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</si>
  <si>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</si>
  <si>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</si>
  <si>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</si>
  <si>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</si>
  <si>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</si>
  <si>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</si>
  <si>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</si>
  <si>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</si>
  <si>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</si>
  <si>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</si>
  <si>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</si>
  <si>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</si>
  <si>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</si>
  <si>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</si>
  <si>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</si>
  <si>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</si>
  <si>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</si>
  <si>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</si>
  <si>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</si>
  <si>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</si>
  <si>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</si>
  <si>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</si>
  <si>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</si>
  <si>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</si>
  <si>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</si>
  <si>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</si>
  <si>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</si>
  <si>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</si>
  <si>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</si>
  <si>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</si>
  <si>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</si>
  <si>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</si>
  <si>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</si>
  <si>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</si>
  <si>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</si>
  <si>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</si>
  <si>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</si>
  <si>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</si>
  <si>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</si>
  <si>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</si>
  <si>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</si>
  <si>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</si>
  <si>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</si>
  <si>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</si>
  <si>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</si>
  <si>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</si>
  <si>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</si>
  <si>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</si>
  <si>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</si>
  <si>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</si>
  <si>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</si>
  <si>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</si>
  <si>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</si>
  <si>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</si>
  <si>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</si>
  <si>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</si>
  <si>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</si>
  <si>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</si>
  <si>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</si>
  <si>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</si>
  <si>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</si>
  <si>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</si>
  <si>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</si>
  <si>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</si>
  <si>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</si>
  <si>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</si>
  <si>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</si>
  <si>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</si>
  <si>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</si>
  <si>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</si>
  <si>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</si>
  <si>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</si>
  <si>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</si>
  <si>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</si>
  <si>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</si>
  <si>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</si>
  <si>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</si>
  <si>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</si>
  <si>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</si>
  <si>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</si>
  <si>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</si>
  <si>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</si>
  <si>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</si>
  <si>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</si>
  <si>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</si>
  <si>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</si>
  <si>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</si>
  <si>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</si>
  <si>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</si>
  <si>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</si>
  <si>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</si>
  <si>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</si>
  <si>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</si>
  <si>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</si>
  <si>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</si>
  <si>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</si>
  <si>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</si>
  <si>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</si>
  <si>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</si>
  <si>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</si>
  <si>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</si>
  <si>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</si>
  <si>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</si>
  <si>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</si>
  <si>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</si>
  <si>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</si>
  <si>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</si>
  <si>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</si>
  <si>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</si>
  <si>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</si>
  <si>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</si>
  <si>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</si>
  <si>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</si>
  <si>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</si>
  <si>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</si>
  <si>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</si>
  <si>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</si>
  <si>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</si>
  <si>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</si>
  <si>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</si>
  <si>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</si>
  <si>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</si>
  <si>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</si>
  <si>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</si>
  <si>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</si>
  <si>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</si>
  <si>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</si>
  <si>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</si>
  <si>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</si>
  <si>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</si>
  <si>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</si>
  <si>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</si>
  <si>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</si>
  <si>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</si>
  <si>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</si>
  <si>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</si>
  <si>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</si>
  <si>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</si>
  <si>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</si>
  <si>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</si>
  <si>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</si>
  <si>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</si>
  <si>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</si>
  <si>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</si>
  <si>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</si>
  <si>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</si>
  <si>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</si>
  <si>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</si>
  <si>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</si>
  <si>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</si>
  <si>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</si>
  <si>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</si>
  <si>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</si>
  <si>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</si>
  <si>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</si>
  <si>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</si>
  <si>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</si>
  <si>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</si>
  <si>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</si>
  <si>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</si>
  <si>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</si>
  <si>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</si>
  <si>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</si>
  <si>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</si>
  <si>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</si>
  <si>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</si>
  <si>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</si>
  <si>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</si>
  <si>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</si>
  <si>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</si>
  <si>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</si>
  <si>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</si>
  <si>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</si>
  <si>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</si>
  <si>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</si>
  <si>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</si>
  <si>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</si>
  <si>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</si>
  <si>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</si>
  <si>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</si>
  <si>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</si>
  <si>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</si>
  <si>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</si>
  <si>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</si>
  <si>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</si>
  <si>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</si>
  <si>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</si>
  <si>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</si>
  <si>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</si>
  <si>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</si>
  <si>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</si>
  <si>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</si>
  <si>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</si>
  <si>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</si>
  <si>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</si>
  <si>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</si>
  <si>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</si>
  <si>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</si>
  <si>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</si>
  <si>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</si>
  <si>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</si>
  <si>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</si>
  <si>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</si>
  <si>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</si>
  <si>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</si>
  <si>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</si>
  <si>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</si>
  <si>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</si>
  <si>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</si>
  <si>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</si>
  <si>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</si>
  <si>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</si>
  <si>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</si>
  <si>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</si>
  <si>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</si>
  <si>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</si>
  <si>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</si>
  <si>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</si>
  <si>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</si>
  <si>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</si>
  <si>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</si>
  <si>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</si>
  <si>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</si>
  <si>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</si>
  <si>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</si>
  <si>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</si>
  <si>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</si>
  <si>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</si>
  <si>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</si>
  <si>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</si>
  <si>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</si>
  <si>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</si>
  <si>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</si>
  <si>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</si>
  <si>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</si>
  <si>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</si>
  <si>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</si>
  <si>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</si>
  <si>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</si>
  <si>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</si>
  <si>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</si>
  <si>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</si>
  <si>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</si>
  <si>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</si>
  <si>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</si>
  <si>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</si>
  <si>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</si>
  <si>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</si>
  <si>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</si>
  <si>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</si>
  <si>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</si>
  <si>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</si>
  <si>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</si>
  <si>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</si>
  <si>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</si>
  <si>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</si>
  <si>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</si>
  <si>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</si>
  <si>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</si>
  <si>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</si>
  <si>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</si>
  <si>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</si>
  <si>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</si>
  <si>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</si>
  <si>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</si>
  <si>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</si>
  <si>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</si>
  <si>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</si>
  <si>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</si>
  <si>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</si>
  <si>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</si>
  <si>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</si>
  <si>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</si>
  <si>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</si>
  <si>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</si>
  <si>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</si>
  <si>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</si>
  <si>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</si>
  <si>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</si>
  <si>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</si>
  <si>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</si>
  <si>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</si>
  <si>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</si>
  <si>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</si>
  <si>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</si>
  <si>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</si>
  <si>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</si>
  <si>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</si>
  <si>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</si>
  <si>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</si>
  <si>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</si>
  <si>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</si>
  <si>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</si>
  <si>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</si>
  <si>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</si>
  <si>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</si>
  <si>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</si>
  <si>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</si>
  <si>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</si>
  <si>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</si>
  <si>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</si>
  <si>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</si>
  <si>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</si>
  <si>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</si>
  <si>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</si>
  <si>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</si>
  <si>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</si>
  <si>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</si>
  <si>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</si>
  <si>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</si>
  <si>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</si>
  <si>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</si>
  <si>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</si>
  <si>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</si>
  <si>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</si>
  <si>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</si>
  <si>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</si>
  <si>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</si>
  <si>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</si>
  <si>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</si>
  <si>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</si>
  <si>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</si>
  <si>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</si>
  <si>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</si>
  <si>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</si>
  <si>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</si>
  <si>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</si>
  <si>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</si>
  <si>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</si>
  <si>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</si>
  <si>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</si>
  <si>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</si>
  <si>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</si>
  <si>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</si>
  <si>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</si>
  <si>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</si>
  <si>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</si>
  <si>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</si>
  <si>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</si>
  <si>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</si>
  <si>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</si>
  <si>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</si>
  <si>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</si>
  <si>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</si>
  <si>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</si>
  <si>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</si>
  <si>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</si>
  <si>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</si>
  <si>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</si>
  <si>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</si>
  <si>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</si>
  <si>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</si>
  <si>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</si>
  <si>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</si>
  <si>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</si>
  <si>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</si>
  <si>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</si>
  <si>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</si>
  <si>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</si>
  <si>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</si>
  <si>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</si>
  <si>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</si>
  <si>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</si>
  <si>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</si>
  <si>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</si>
  <si>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</si>
  <si>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</si>
  <si>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</si>
  <si>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</si>
  <si>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</si>
  <si>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</si>
  <si>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</si>
  <si>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</si>
  <si>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</si>
  <si>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</si>
  <si>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</si>
  <si>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</si>
  <si>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</si>
  <si>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</si>
  <si>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</si>
  <si>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</si>
  <si>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</si>
  <si>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</si>
  <si>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</si>
  <si>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</si>
  <si>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</si>
  <si>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</si>
  <si>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</si>
  <si>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</si>
  <si>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</si>
  <si>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</si>
  <si>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</si>
  <si>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</si>
  <si>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</si>
  <si>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</si>
  <si>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</si>
  <si>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</si>
  <si>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</si>
  <si>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</si>
  <si>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</si>
  <si>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</si>
  <si>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</si>
  <si>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</si>
  <si>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</si>
  <si>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</si>
  <si>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</si>
  <si>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</si>
  <si>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</si>
  <si>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</si>
  <si>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</si>
  <si>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</si>
  <si>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</si>
  <si>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</si>
  <si>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</si>
  <si>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</si>
  <si>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</si>
  <si>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</si>
  <si>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</si>
  <si>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</si>
  <si>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</si>
  <si>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</si>
  <si>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</si>
  <si>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</si>
  <si>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</si>
  <si>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</si>
  <si>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</si>
  <si>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</si>
  <si>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</si>
  <si>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</si>
  <si>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</si>
  <si>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</si>
  <si>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</si>
  <si>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</si>
  <si>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</si>
  <si>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</si>
  <si>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</si>
  <si>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</si>
  <si>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</si>
  <si>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</si>
  <si>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</si>
  <si>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</si>
  <si>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</si>
  <si>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</si>
  <si>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</si>
  <si>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</si>
  <si>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</si>
  <si>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</si>
  <si>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</si>
  <si>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</si>
  <si>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</si>
  <si>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</si>
  <si>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</si>
  <si>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</si>
  <si>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</si>
  <si>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</si>
  <si>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</si>
  <si>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</si>
  <si>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</si>
  <si>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</si>
  <si>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</si>
  <si>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</si>
  <si>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</si>
  <si>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</si>
  <si>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</si>
  <si>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</si>
  <si>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</si>
  <si>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</si>
  <si>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</si>
  <si>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</si>
  <si>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</si>
  <si>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</si>
  <si>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</si>
  <si>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</si>
  <si>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</si>
  <si>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</si>
  <si>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</si>
  <si>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</si>
  <si>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</si>
  <si>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</si>
  <si>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</si>
  <si>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</si>
  <si>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</si>
  <si>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</si>
  <si>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</si>
  <si>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</si>
  <si>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</si>
  <si>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</si>
  <si>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</si>
  <si>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</si>
  <si>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</si>
  <si>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</si>
  <si>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</si>
  <si>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</si>
  <si>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</si>
  <si>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</si>
  <si>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</si>
  <si>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</si>
  <si>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</si>
  <si>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</si>
  <si>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</si>
  <si>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</si>
  <si>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</si>
  <si>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</si>
  <si>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</si>
  <si>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</si>
  <si>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</si>
  <si>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</si>
  <si>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</si>
  <si>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</si>
  <si>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</si>
  <si>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</si>
  <si>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</si>
  <si>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</si>
  <si>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</si>
  <si>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</si>
  <si>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</si>
  <si>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</si>
  <si>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</si>
  <si>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</si>
  <si>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</si>
  <si>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</si>
  <si>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</si>
  <si>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</si>
  <si>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</si>
  <si>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</si>
  <si>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</si>
  <si>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</si>
  <si>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</si>
  <si>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</si>
  <si>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</si>
  <si>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</si>
  <si>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</si>
  <si>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</si>
  <si>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</si>
  <si>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</si>
  <si>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</si>
  <si>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</si>
  <si>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</si>
  <si>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</si>
  <si>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</si>
  <si>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</si>
  <si>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</si>
  <si>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</si>
  <si>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</si>
  <si>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</si>
  <si>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</si>
  <si>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</si>
  <si>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</si>
  <si>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</si>
  <si>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</si>
  <si>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</si>
  <si>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</si>
  <si>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</si>
  <si>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</si>
  <si>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</si>
  <si>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</si>
  <si>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</si>
  <si>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</si>
  <si>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</si>
  <si>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</si>
  <si>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</si>
  <si>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</si>
  <si>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</si>
  <si>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</si>
  <si>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</si>
  <si>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</si>
  <si>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</si>
  <si>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</si>
  <si>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</si>
  <si>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</si>
  <si>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</si>
  <si>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</si>
  <si>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</si>
  <si>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</si>
  <si>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</si>
  <si>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</si>
  <si>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</si>
  <si>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</si>
  <si>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</si>
  <si>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</si>
  <si>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</si>
  <si>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</si>
  <si>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</si>
  <si>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</si>
  <si>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</si>
  <si>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</si>
  <si>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</si>
  <si>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</si>
  <si>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</si>
  <si>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</si>
  <si>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</si>
  <si>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</si>
  <si>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</si>
  <si>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</si>
  <si>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</si>
  <si>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</si>
  <si>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</si>
  <si>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</si>
  <si>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</si>
  <si>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</si>
  <si>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</si>
  <si>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</si>
  <si>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</si>
  <si>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</si>
  <si>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</si>
  <si>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</si>
  <si>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</si>
  <si>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</si>
  <si>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</si>
  <si>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</si>
  <si>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</si>
  <si>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</si>
  <si>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</si>
  <si>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</si>
  <si>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</si>
  <si>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</si>
  <si>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</si>
  <si>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</si>
  <si>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</si>
  <si>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</si>
  <si>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</si>
  <si>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</si>
  <si>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</si>
  <si>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</si>
  <si>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</si>
  <si>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</si>
  <si>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</si>
  <si>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</si>
  <si>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</si>
  <si>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</si>
  <si>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</si>
  <si>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</si>
  <si>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</si>
  <si>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</si>
  <si>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</si>
  <si>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</si>
  <si>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</si>
  <si>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</si>
  <si>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</si>
  <si>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</si>
  <si>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</si>
  <si>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</si>
  <si>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</si>
  <si>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</si>
  <si>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</si>
  <si>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</si>
  <si>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</si>
  <si>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</si>
  <si>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</si>
  <si>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</si>
  <si>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</si>
  <si>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</si>
  <si>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</si>
  <si>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</si>
  <si>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</si>
  <si>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</si>
  <si>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</si>
  <si>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</si>
  <si>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</si>
  <si>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</si>
  <si>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</si>
  <si>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</si>
  <si>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</si>
  <si>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</si>
  <si>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</si>
  <si>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</si>
  <si>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</si>
  <si>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</si>
  <si>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</si>
  <si>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</si>
  <si>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</si>
  <si>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</si>
  <si>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</si>
  <si>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</si>
  <si>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</si>
  <si>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</si>
  <si>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</si>
  <si>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</si>
  <si>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</si>
  <si>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</si>
  <si>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</si>
  <si>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</si>
  <si>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</si>
  <si>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</si>
  <si>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</si>
  <si>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</si>
  <si>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</si>
  <si>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</si>
  <si>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</si>
  <si>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</si>
  <si>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</si>
  <si>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</si>
  <si>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</si>
  <si>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</si>
  <si>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</si>
  <si>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</si>
  <si>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</si>
  <si>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</si>
  <si>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</si>
  <si>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</si>
  <si>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</si>
  <si>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</si>
  <si>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</si>
  <si>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</si>
  <si>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</si>
  <si>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</si>
  <si>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</si>
  <si>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</si>
  <si>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</si>
  <si>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</si>
  <si>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</si>
  <si>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</si>
  <si>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</si>
  <si>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</si>
  <si>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</si>
  <si>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</si>
  <si>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</si>
  <si>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</si>
  <si>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</si>
  <si>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</si>
  <si>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</si>
  <si>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</si>
  <si>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</si>
  <si>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</si>
  <si>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</si>
  <si>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</si>
  <si>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</si>
  <si>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</si>
  <si>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</si>
  <si>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</si>
  <si>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</si>
  <si>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</si>
  <si>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</si>
  <si>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</si>
  <si>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</si>
  <si>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</si>
  <si>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</si>
  <si>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</si>
  <si>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</si>
  <si>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</si>
  <si>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</si>
  <si>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</si>
  <si>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</si>
  <si>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</si>
  <si>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</si>
  <si>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</si>
  <si>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</si>
  <si>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</si>
  <si>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</si>
  <si>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</si>
  <si>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</si>
  <si>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</si>
  <si>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</si>
  <si>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</si>
  <si>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</si>
  <si>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</si>
  <si>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</si>
  <si>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</si>
  <si>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</si>
  <si>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</si>
  <si>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</si>
  <si>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</si>
  <si>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</si>
  <si>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</si>
  <si>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</si>
  <si>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</si>
  <si>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</si>
  <si>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</si>
  <si>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</si>
  <si>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</si>
  <si>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</si>
  <si>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</si>
  <si>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</si>
  <si>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</si>
  <si>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</si>
  <si>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</si>
  <si>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</si>
  <si>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</si>
  <si>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</si>
  <si>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</si>
  <si>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</si>
  <si>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</si>
  <si>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</si>
  <si>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</si>
  <si>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</si>
  <si>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</si>
  <si>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</si>
  <si>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</si>
  <si>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</si>
  <si>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</si>
  <si>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</si>
  <si>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</si>
  <si>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</si>
  <si>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</si>
  <si>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</si>
  <si>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</si>
  <si>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</si>
  <si>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</si>
  <si>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</si>
  <si>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</si>
  <si>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</si>
  <si>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</si>
  <si>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</si>
  <si>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</si>
  <si>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</si>
  <si>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</si>
  <si>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</si>
  <si>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</si>
  <si>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</si>
  <si>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</si>
  <si>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</si>
  <si>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</si>
  <si>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</si>
  <si>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</si>
  <si>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</si>
  <si>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</si>
  <si>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</si>
  <si>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</si>
  <si>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</si>
  <si>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</si>
  <si>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</si>
  <si>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</si>
  <si>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</si>
  <si>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</si>
  <si>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</si>
  <si>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</si>
  <si>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</si>
  <si>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</si>
  <si>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</si>
  <si>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</si>
  <si>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</si>
  <si>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</si>
  <si>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</si>
  <si>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</si>
  <si>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</si>
  <si>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</si>
  <si>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</si>
  <si>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</si>
  <si>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</si>
  <si>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</si>
  <si>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</si>
  <si>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</si>
  <si>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</si>
  <si>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</si>
  <si>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</si>
  <si>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</si>
  <si>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</si>
  <si>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</si>
  <si>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</si>
  <si>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</si>
  <si>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</si>
  <si>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</si>
  <si>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</si>
  <si>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</si>
  <si>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</si>
  <si>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</si>
  <si>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</si>
  <si>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</si>
  <si>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</si>
  <si>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</si>
  <si>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</si>
  <si>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</si>
  <si>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</si>
  <si>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</si>
  <si>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</si>
  <si>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</si>
  <si>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</si>
  <si>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</si>
  <si>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</si>
  <si>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</si>
  <si>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</si>
  <si>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</si>
  <si>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</si>
  <si>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</si>
  <si>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</si>
  <si>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</si>
  <si>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</si>
  <si>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</si>
  <si>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</si>
  <si>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</si>
  <si>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</si>
  <si>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</si>
  <si>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</si>
  <si>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</si>
  <si>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</si>
  <si>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</si>
  <si>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</si>
  <si>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</si>
  <si>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</si>
  <si>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</si>
  <si>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</si>
  <si>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</si>
  <si>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</si>
  <si>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</si>
  <si>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</si>
  <si>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</si>
  <si>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</si>
  <si>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</si>
  <si>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</si>
  <si>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</si>
  <si>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</si>
  <si>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</si>
  <si>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</si>
  <si>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</si>
  <si>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</si>
  <si>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</si>
  <si>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</si>
  <si>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</si>
  <si>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</si>
  <si>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</si>
  <si>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</si>
  <si>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</si>
  <si>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</si>
  <si>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</si>
  <si>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</si>
  <si>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</si>
  <si>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</si>
  <si>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</si>
  <si>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</si>
  <si>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</si>
  <si>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</si>
  <si>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</si>
  <si>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</si>
  <si>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</si>
  <si>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</si>
  <si>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</si>
  <si>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</si>
  <si>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</si>
  <si>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</si>
  <si>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</si>
  <si>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</si>
  <si>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</si>
  <si>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</si>
  <si>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</si>
  <si>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</si>
  <si>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</si>
  <si>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</si>
  <si>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</si>
  <si>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</si>
  <si>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</si>
  <si>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</si>
  <si>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</si>
  <si>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</si>
  <si>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</si>
  <si>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</si>
  <si>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</si>
  <si>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</si>
  <si>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</si>
  <si>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</si>
  <si>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</si>
  <si>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</si>
  <si>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</si>
  <si>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</si>
  <si>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</si>
  <si>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</si>
  <si>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</si>
  <si>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</si>
  <si>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</si>
  <si>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</si>
  <si>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</si>
  <si>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</si>
  <si>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</si>
  <si>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</si>
  <si>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</si>
  <si>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</si>
  <si>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</si>
  <si>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</si>
  <si>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</si>
  <si>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</si>
  <si>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</si>
  <si>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</si>
  <si>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</si>
  <si>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</si>
  <si>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</si>
  <si>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</si>
  <si>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</si>
  <si>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</si>
  <si>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</si>
  <si>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</si>
  <si>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</si>
  <si>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</si>
  <si>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</si>
  <si>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</si>
  <si>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</si>
  <si>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</si>
  <si>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</si>
  <si>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</si>
  <si>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</si>
  <si>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</si>
  <si>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</si>
  <si>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</si>
  <si>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</si>
  <si>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</si>
  <si>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</si>
  <si>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</si>
  <si>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</si>
  <si>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</si>
  <si>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</si>
  <si>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</si>
  <si>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</si>
  <si>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</si>
  <si>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</si>
  <si>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</si>
  <si>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</si>
  <si>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</si>
  <si>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</si>
  <si>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</si>
  <si>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</si>
  <si>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</si>
  <si>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</si>
  <si>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</si>
  <si>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</si>
  <si>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</si>
  <si>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</si>
  <si>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</si>
  <si>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</si>
  <si>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</si>
  <si>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</si>
  <si>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</si>
  <si>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</si>
  <si>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</si>
  <si>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</si>
  <si>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</si>
  <si>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</si>
  <si>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</si>
  <si>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</si>
  <si>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</si>
  <si>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</si>
  <si>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</si>
  <si>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</si>
  <si>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</si>
  <si>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</si>
  <si>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</si>
  <si>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</si>
  <si>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</si>
  <si>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</si>
  <si>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</si>
  <si>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</si>
  <si>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</si>
  <si>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</si>
  <si>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</si>
  <si>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</si>
  <si>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</si>
  <si>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</si>
  <si>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</si>
  <si>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</si>
  <si>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</si>
  <si>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</si>
  <si>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</si>
  <si>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</si>
  <si>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</si>
  <si>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</si>
  <si>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</si>
  <si>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</si>
  <si>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</si>
  <si>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</si>
  <si>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</si>
  <si>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</si>
  <si>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</si>
  <si>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</si>
  <si>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</si>
  <si>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</si>
  <si>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</si>
  <si>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</si>
  <si>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</si>
  <si>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</si>
  <si>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</si>
  <si>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</si>
  <si>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</si>
  <si>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</si>
  <si>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</si>
  <si>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</si>
  <si>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</si>
  <si>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</si>
  <si>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</si>
  <si>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</si>
  <si>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</si>
  <si>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</si>
  <si>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</si>
  <si>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</si>
  <si>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</si>
  <si>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</si>
  <si>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</si>
  <si>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</si>
  <si>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</si>
  <si>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</si>
  <si>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</si>
  <si>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</si>
  <si>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</si>
  <si>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</si>
  <si>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</si>
  <si>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</si>
  <si>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</si>
  <si>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</si>
  <si>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</si>
  <si>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</si>
  <si>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</si>
  <si>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</si>
  <si>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</si>
  <si>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</si>
  <si>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</si>
  <si>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</si>
  <si>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</si>
  <si>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</si>
  <si>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</si>
  <si>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</si>
  <si>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</si>
  <si>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</si>
  <si>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</si>
  <si>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</si>
  <si>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</si>
  <si>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</si>
  <si>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</si>
  <si>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</si>
  <si>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</si>
  <si>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</si>
  <si>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</si>
  <si>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</si>
  <si>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</si>
  <si>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</si>
  <si>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</si>
  <si>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</si>
  <si>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</si>
  <si>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</si>
  <si>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</si>
  <si>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</si>
  <si>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</si>
  <si>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</si>
  <si>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</si>
  <si>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</si>
  <si>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</si>
  <si>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</si>
  <si>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</si>
  <si>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</si>
  <si>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</si>
  <si>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</si>
  <si>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</si>
  <si>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</si>
  <si>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</si>
  <si>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</si>
  <si>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</si>
  <si>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</si>
  <si>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</si>
  <si>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</si>
  <si>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</si>
  <si>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</si>
  <si>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</si>
  <si>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</si>
  <si>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</si>
  <si>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</si>
  <si>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</si>
  <si>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</si>
  <si>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</si>
  <si>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</si>
  <si>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</si>
  <si>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</si>
  <si>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</si>
  <si>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</si>
  <si>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</si>
  <si>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</si>
  <si>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</si>
  <si>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</si>
  <si>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</si>
  <si>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</si>
  <si>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</si>
  <si>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</si>
  <si>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</si>
  <si>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</si>
  <si>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</si>
  <si>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</si>
  <si>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</si>
  <si>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</si>
  <si>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</si>
  <si>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</si>
  <si>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</si>
  <si>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</si>
  <si>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</si>
  <si>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</si>
  <si>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</si>
  <si>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</si>
  <si>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</si>
  <si>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</si>
  <si>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</si>
  <si>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</si>
  <si>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</si>
  <si>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</si>
  <si>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</si>
  <si>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</si>
  <si>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</si>
  <si>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</si>
  <si>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</si>
  <si>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</si>
  <si>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</si>
  <si>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</si>
  <si>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</si>
  <si>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</si>
  <si>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</si>
  <si>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</si>
  <si>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</si>
  <si>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</si>
  <si>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</si>
  <si>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</si>
  <si>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</si>
  <si>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</si>
  <si>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</si>
  <si>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</si>
  <si>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</si>
  <si>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</si>
  <si>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</si>
  <si>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</si>
  <si>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</si>
  <si>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</si>
  <si>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</si>
  <si>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</si>
  <si>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</si>
  <si>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</si>
  <si>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</si>
  <si>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</si>
  <si>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</si>
  <si>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</si>
  <si>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</si>
  <si>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</si>
  <si>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</si>
  <si>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</si>
  <si>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</si>
  <si>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</si>
  <si>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</si>
  <si>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</si>
  <si>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</si>
  <si>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</si>
  <si>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</si>
  <si>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</si>
  <si>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</si>
  <si>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</si>
  <si>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</si>
  <si>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</si>
  <si>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</si>
  <si>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</si>
  <si>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</si>
  <si>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</si>
  <si>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</si>
  <si>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</si>
  <si>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</si>
  <si>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</si>
  <si>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</si>
  <si>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</si>
  <si>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</si>
  <si>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</si>
  <si>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</si>
  <si>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</si>
  <si>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</si>
  <si>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</si>
  <si>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</si>
  <si>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</si>
  <si>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</si>
  <si>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</si>
  <si>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</si>
  <si>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</si>
  <si>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</si>
  <si>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</si>
  <si>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</si>
  <si>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</si>
  <si>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</si>
  <si>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</si>
  <si>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</si>
  <si>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</si>
  <si>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</si>
  <si>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</si>
  <si>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</si>
  <si>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</si>
  <si>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</si>
  <si>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</si>
  <si>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</si>
  <si>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</si>
  <si>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</si>
  <si>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</si>
  <si>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</si>
  <si>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</si>
  <si>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</si>
  <si>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</si>
  <si>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</si>
  <si>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</si>
  <si>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</si>
  <si>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</si>
  <si>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</si>
  <si>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</si>
  <si>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</si>
  <si>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</si>
  <si>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</si>
  <si>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</si>
  <si>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</si>
  <si>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</si>
  <si>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</si>
  <si>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</si>
  <si>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</si>
  <si>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</si>
  <si>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</si>
  <si>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</si>
  <si>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</si>
  <si>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</si>
  <si>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</si>
  <si>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</si>
  <si>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</si>
  <si>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</si>
  <si>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</si>
  <si>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</si>
  <si>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</si>
  <si>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</si>
  <si>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</si>
  <si>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</si>
  <si>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</si>
  <si>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</si>
  <si>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</si>
  <si>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</si>
  <si>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</si>
  <si>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</si>
  <si>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</si>
  <si>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</si>
  <si>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</si>
  <si>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</si>
  <si>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</si>
  <si>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</si>
  <si>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</si>
  <si>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</si>
  <si>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</si>
  <si>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</si>
  <si>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</si>
  <si>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</si>
  <si>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</si>
  <si>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</si>
  <si>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</si>
  <si>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</si>
  <si>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</si>
  <si>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</si>
  <si>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</si>
  <si>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</si>
  <si>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</si>
  <si>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</si>
  <si>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</si>
  <si>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</si>
  <si>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</si>
  <si>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</si>
  <si>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</si>
  <si>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</si>
  <si>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</si>
  <si>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</si>
  <si>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</si>
  <si>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</si>
  <si>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</si>
  <si>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</si>
  <si>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</si>
  <si>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</si>
  <si>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</si>
  <si>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</si>
  <si>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</si>
  <si>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</si>
  <si>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</si>
  <si>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</si>
  <si>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</si>
  <si>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</si>
  <si>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</si>
  <si>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</si>
  <si>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</si>
  <si>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</si>
  <si>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</si>
  <si>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</si>
  <si>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</si>
  <si>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</si>
  <si>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</si>
  <si>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</si>
  <si>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</si>
  <si>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</si>
  <si>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</si>
  <si>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</si>
  <si>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</si>
  <si>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</si>
  <si>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</si>
  <si>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</si>
  <si>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</si>
  <si>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</si>
  <si>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</si>
  <si>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</si>
  <si>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</si>
  <si>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</si>
  <si>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</si>
  <si>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</si>
  <si>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</si>
  <si>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</si>
  <si>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</si>
  <si>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</si>
  <si>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</si>
  <si>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</si>
  <si>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</si>
  <si>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</si>
  <si>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</si>
  <si>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</si>
  <si>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</si>
  <si>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</si>
  <si>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</si>
  <si>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</si>
  <si>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</si>
  <si>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</si>
  <si>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</si>
  <si>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</si>
  <si>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</si>
  <si>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</si>
  <si>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</si>
  <si>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</si>
  <si>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</si>
  <si>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</si>
  <si>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</si>
  <si>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</si>
  <si>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</si>
  <si>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</si>
  <si>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</si>
  <si>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</si>
  <si>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</si>
  <si>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</si>
  <si>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</si>
  <si>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</si>
  <si>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</si>
  <si>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</si>
  <si>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</si>
  <si>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</si>
  <si>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</si>
  <si>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</si>
  <si>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</si>
  <si>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</si>
  <si>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</si>
  <si>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</si>
  <si>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</si>
  <si>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</si>
  <si>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</si>
  <si>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</si>
  <si>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</si>
  <si>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</si>
  <si>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</si>
  <si>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</si>
  <si>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</si>
  <si>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</si>
  <si>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</si>
  <si>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</si>
  <si>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</si>
  <si>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</si>
  <si>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</si>
  <si>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</si>
  <si>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</si>
  <si>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</si>
  <si>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</si>
  <si>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</si>
  <si>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</si>
  <si>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</si>
  <si>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</si>
  <si>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</si>
  <si>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</si>
  <si>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</si>
  <si>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</si>
  <si>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</si>
  <si>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</si>
  <si>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</si>
  <si>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</si>
  <si>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</si>
  <si>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</si>
  <si>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</si>
  <si>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</si>
  <si>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</si>
  <si>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</si>
  <si>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</si>
  <si>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</si>
  <si>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</si>
  <si>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</si>
  <si>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</si>
  <si>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</si>
  <si>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</si>
  <si>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</si>
  <si>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</si>
  <si>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</si>
  <si>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</si>
  <si>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</si>
  <si>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</si>
  <si>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</si>
  <si>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</si>
  <si>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</si>
  <si>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</si>
  <si>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</si>
  <si>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</si>
  <si>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</si>
  <si>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</si>
  <si>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</si>
  <si>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</si>
  <si>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</si>
  <si>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</si>
  <si>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</si>
  <si>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</si>
  <si>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</si>
  <si>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</si>
  <si>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</si>
  <si>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</si>
  <si>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</si>
  <si>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</si>
  <si>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</si>
  <si>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</si>
  <si>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</si>
  <si>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</si>
  <si>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</si>
  <si>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</si>
  <si>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</si>
  <si>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</si>
  <si>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</si>
  <si>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</si>
  <si>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</si>
  <si>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</si>
  <si>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</si>
  <si>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</si>
  <si>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</si>
  <si>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</si>
  <si>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</si>
  <si>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</si>
  <si>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</si>
  <si>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</si>
  <si>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</si>
  <si>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</si>
  <si>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</si>
  <si>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</si>
  <si>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</si>
  <si>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</si>
  <si>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</si>
  <si>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</si>
  <si>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</si>
  <si>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</si>
  <si>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</si>
  <si>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</si>
  <si>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</si>
  <si>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</si>
  <si>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</si>
  <si>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</si>
  <si>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</si>
  <si>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</si>
  <si>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</si>
  <si>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</si>
  <si>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</si>
  <si>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</si>
  <si>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</si>
  <si>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</si>
  <si>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</si>
  <si>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</si>
  <si>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</si>
  <si>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</si>
  <si>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</si>
  <si>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</si>
  <si>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</si>
  <si>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</si>
  <si>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</si>
  <si>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</si>
  <si>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</si>
  <si>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</si>
  <si>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</si>
  <si>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</si>
  <si>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</si>
  <si>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</si>
  <si>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</si>
  <si>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</si>
  <si>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</si>
  <si>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</si>
  <si>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</si>
  <si>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</si>
  <si>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</si>
  <si>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</si>
  <si>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</si>
  <si>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</si>
  <si>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</si>
  <si>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</si>
  <si>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</si>
  <si>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</si>
  <si>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</si>
  <si>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</si>
  <si>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</si>
  <si>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</si>
  <si>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</si>
  <si>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</si>
  <si>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</si>
  <si>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</si>
  <si>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</si>
  <si>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</si>
  <si>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</si>
  <si>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</si>
  <si>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</si>
  <si>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</si>
  <si>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</si>
  <si>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</si>
  <si>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</si>
  <si>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</si>
  <si>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</si>
  <si>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</si>
  <si>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</si>
  <si>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</si>
  <si>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</si>
  <si>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</si>
  <si>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</si>
  <si>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</si>
  <si>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</si>
  <si>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</si>
  <si>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</si>
  <si>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</si>
  <si>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</si>
  <si>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</si>
  <si>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</si>
  <si>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</si>
  <si>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</si>
  <si>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</si>
  <si>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</si>
  <si>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</si>
  <si>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</si>
  <si>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</si>
  <si>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</si>
  <si>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</si>
  <si>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</si>
  <si>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</si>
  <si>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</si>
  <si>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</si>
  <si>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</si>
  <si>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</si>
  <si>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</si>
  <si>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</si>
  <si>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</si>
  <si>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</si>
  <si>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</si>
  <si>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</si>
  <si>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</si>
  <si>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</si>
  <si>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</si>
  <si>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</si>
  <si>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</si>
  <si>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</si>
  <si>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</si>
  <si>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</si>
  <si>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</si>
  <si>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</si>
  <si>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</si>
  <si>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</si>
  <si>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</si>
  <si>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</si>
  <si>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</si>
  <si>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</si>
  <si>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</si>
  <si>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</si>
  <si>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</si>
  <si>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</si>
  <si>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</si>
  <si>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</si>
  <si>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</si>
  <si>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</si>
  <si>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</si>
  <si>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</si>
  <si>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</si>
  <si>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</si>
  <si>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</si>
  <si>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</si>
  <si>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</si>
  <si>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</si>
  <si>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</si>
  <si>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</si>
  <si>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</si>
  <si>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</si>
  <si>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</si>
  <si>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</si>
  <si>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</si>
  <si>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</si>
  <si>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</si>
  <si>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</si>
  <si>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</si>
  <si>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</si>
  <si>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</si>
  <si>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</si>
  <si>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</si>
  <si>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</si>
  <si>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</si>
  <si>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</si>
  <si>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</si>
  <si>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</si>
  <si>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</si>
  <si>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</si>
  <si>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</si>
  <si>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</si>
  <si>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</si>
  <si>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</si>
  <si>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</si>
  <si>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</si>
  <si>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</si>
  <si>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</si>
  <si>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</si>
  <si>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</si>
  <si>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</si>
  <si>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</si>
  <si>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</si>
  <si>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</si>
  <si>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</si>
  <si>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</si>
  <si>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</si>
  <si>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</si>
  <si>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</si>
  <si>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</si>
  <si>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</si>
  <si>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</si>
  <si>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</si>
  <si>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</si>
  <si>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</si>
  <si>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</si>
  <si>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</si>
  <si>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</si>
  <si>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</si>
  <si>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</si>
  <si>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</si>
  <si>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</si>
  <si>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</si>
  <si>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</si>
  <si>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</si>
  <si>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</si>
  <si>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</si>
  <si>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</si>
  <si>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</si>
  <si>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</si>
  <si>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</si>
  <si>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</si>
  <si>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</si>
  <si>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</si>
  <si>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</si>
  <si>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</si>
  <si>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</si>
  <si>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</si>
  <si>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</si>
  <si>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</si>
  <si>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</si>
  <si>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</si>
  <si>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</si>
  <si>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</si>
  <si>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</si>
  <si>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</si>
  <si>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</si>
  <si>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</si>
  <si>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</si>
  <si>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</si>
  <si>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</si>
  <si>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</si>
  <si>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</si>
  <si>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</si>
  <si>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</si>
  <si>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</si>
  <si>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</si>
  <si>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</si>
  <si>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</si>
  <si>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</si>
  <si>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</si>
  <si>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</si>
  <si>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</si>
  <si>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</si>
  <si>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</si>
  <si>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</si>
  <si>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</si>
  <si>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</si>
  <si>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</si>
  <si>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</si>
  <si>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</si>
  <si>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</si>
  <si>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</si>
  <si>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</si>
  <si>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</si>
  <si>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</si>
  <si>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</si>
  <si>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</si>
  <si>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</si>
  <si>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</si>
  <si>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</si>
  <si>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</si>
  <si>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</si>
  <si>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</si>
  <si>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</si>
  <si>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</si>
  <si>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</si>
  <si>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</si>
  <si>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</si>
  <si>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</si>
  <si>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</si>
  <si>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</si>
  <si>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</si>
  <si>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</si>
  <si>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</si>
  <si>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</si>
  <si>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</si>
  <si>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</si>
  <si>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</si>
  <si>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</si>
  <si>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</si>
  <si>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</si>
  <si>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</si>
  <si>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</si>
  <si>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</si>
  <si>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</si>
  <si>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</si>
  <si>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</si>
  <si>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</si>
  <si>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</si>
  <si>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</si>
  <si>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</si>
  <si>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</si>
  <si>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</si>
  <si>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</si>
  <si>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</si>
  <si>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</si>
  <si>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</si>
  <si>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</si>
  <si>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</si>
  <si>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</si>
  <si>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</si>
  <si>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</si>
  <si>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</si>
  <si>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</si>
  <si>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</si>
  <si>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</si>
  <si>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</si>
  <si>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</si>
  <si>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</si>
  <si>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</si>
  <si>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</si>
  <si>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</si>
  <si>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</si>
  <si>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</si>
  <si>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</si>
  <si>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</si>
  <si>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</si>
  <si>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</si>
  <si>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</si>
  <si>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</si>
  <si>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</si>
  <si>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</si>
  <si>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</si>
  <si>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</si>
  <si>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</si>
  <si>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</si>
  <si>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</si>
  <si>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</si>
  <si>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</si>
  <si>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</si>
  <si>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</si>
  <si>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</si>
  <si>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</si>
  <si>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</si>
  <si>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</si>
  <si>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</si>
  <si>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</si>
  <si>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</si>
  <si>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</si>
  <si>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</si>
  <si>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</si>
  <si>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</si>
  <si>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</si>
  <si>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</si>
  <si>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</si>
  <si>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</si>
  <si>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</si>
  <si>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</si>
  <si>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</si>
  <si>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</si>
  <si>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</si>
  <si>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</si>
  <si>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</si>
  <si>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</si>
  <si>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</si>
  <si>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</si>
  <si>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</si>
  <si>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</si>
  <si>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</si>
  <si>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</si>
  <si>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</si>
  <si>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</si>
  <si>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</si>
  <si>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</si>
  <si>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</si>
  <si>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</si>
  <si>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</si>
  <si>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</si>
  <si>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</si>
  <si>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</si>
  <si>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</si>
  <si>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</si>
  <si>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</si>
  <si>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</si>
  <si>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</si>
  <si>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</si>
  <si>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</si>
  <si>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</si>
  <si>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</si>
  <si>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</si>
  <si>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</si>
  <si>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</si>
  <si>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</si>
  <si>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</si>
  <si>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</si>
  <si>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</si>
  <si>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</si>
  <si>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</si>
  <si>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</si>
  <si>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</si>
  <si>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</si>
  <si>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</si>
  <si>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</si>
  <si>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</si>
  <si>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</si>
  <si>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</si>
  <si>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</si>
  <si>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</si>
  <si>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</si>
  <si>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</si>
  <si>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</si>
  <si>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</si>
  <si>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</si>
  <si>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</si>
  <si>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</si>
  <si>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</si>
  <si>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</si>
  <si>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</si>
  <si>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</si>
  <si>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</si>
  <si>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</si>
  <si>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</si>
  <si>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</si>
  <si>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</si>
  <si>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</si>
  <si>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</si>
  <si>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</si>
  <si>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</si>
  <si>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</si>
  <si>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</si>
  <si>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</si>
  <si>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</si>
  <si>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</si>
  <si>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</si>
  <si>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</si>
  <si>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</si>
  <si>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</si>
  <si>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</si>
  <si>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</si>
  <si>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</si>
  <si>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</si>
  <si>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</si>
  <si>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</si>
  <si>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</si>
  <si>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</si>
  <si>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</si>
  <si>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</si>
  <si>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</si>
  <si>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</si>
  <si>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</si>
  <si>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</si>
  <si>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</si>
  <si>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</si>
  <si>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</si>
  <si>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</si>
  <si>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</si>
  <si>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</si>
  <si>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</si>
  <si>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</si>
  <si>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</si>
  <si>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</si>
  <si>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</si>
  <si>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</si>
  <si>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</si>
  <si>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</si>
  <si>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</si>
  <si>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</si>
  <si>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</si>
  <si>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</si>
  <si>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</si>
  <si>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</si>
  <si>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</si>
  <si>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</si>
  <si>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</si>
  <si>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</si>
  <si>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</si>
  <si>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</si>
  <si>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</si>
  <si>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</si>
  <si>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</si>
  <si>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</si>
  <si>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</si>
  <si>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</si>
  <si>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</si>
  <si>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</si>
  <si>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</si>
  <si>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</si>
  <si>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</si>
  <si>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</si>
  <si>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</si>
  <si>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</si>
  <si>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</si>
  <si>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</si>
  <si>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</si>
  <si>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</si>
  <si>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</si>
  <si>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</si>
  <si>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</si>
  <si>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</si>
  <si>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</si>
  <si>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</si>
  <si>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</si>
  <si>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</si>
  <si>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</si>
  <si>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</si>
  <si>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</si>
  <si>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</si>
  <si>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</si>
  <si>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</si>
  <si>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</si>
  <si>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</si>
  <si>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</si>
  <si>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</si>
  <si>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</si>
  <si>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</si>
  <si>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</si>
  <si>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</si>
  <si>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</si>
  <si>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</si>
  <si>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</si>
  <si>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</si>
  <si>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</si>
  <si>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</si>
  <si>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</si>
  <si>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</si>
  <si>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</si>
  <si>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</si>
  <si>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</si>
  <si>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</si>
  <si>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</si>
  <si>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</si>
  <si>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</si>
  <si>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</si>
  <si>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</si>
  <si>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</si>
  <si>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</si>
  <si>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</si>
  <si>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</si>
  <si>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</si>
  <si>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</si>
  <si>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</si>
  <si>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</si>
  <si>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</si>
  <si>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</si>
  <si>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</si>
  <si>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</si>
  <si>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</si>
  <si>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</si>
  <si>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</si>
  <si>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</si>
  <si>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</si>
  <si>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</si>
  <si>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</si>
  <si>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</si>
  <si>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</si>
  <si>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</si>
  <si>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</si>
  <si>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</si>
  <si>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</si>
  <si>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</si>
  <si>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</si>
  <si>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</si>
  <si>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</si>
  <si>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</si>
  <si>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</si>
  <si>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</si>
  <si>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</si>
  <si>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</si>
  <si>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</si>
  <si>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</si>
  <si>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</si>
  <si>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</si>
  <si>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</si>
  <si>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</si>
  <si>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</si>
  <si>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</si>
  <si>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</si>
  <si>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</si>
  <si>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</si>
  <si>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</si>
  <si>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</si>
  <si>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</si>
  <si>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</si>
  <si>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</si>
  <si>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</si>
  <si>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</si>
  <si>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</si>
  <si>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</si>
  <si>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</si>
  <si>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</si>
  <si>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</si>
  <si>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</si>
  <si>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</si>
  <si>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</si>
  <si>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</si>
  <si>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</si>
  <si>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</si>
  <si>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</si>
  <si>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</si>
  <si>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</si>
  <si>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</si>
  <si>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</si>
  <si>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</si>
  <si>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</si>
  <si>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</si>
  <si>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</si>
  <si>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</si>
  <si>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</si>
  <si>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</si>
  <si>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</si>
  <si>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</si>
  <si>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</si>
  <si>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</si>
  <si>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</si>
  <si>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</si>
  <si>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</si>
  <si>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</si>
  <si>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</si>
  <si>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</si>
  <si>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</si>
  <si>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</si>
  <si>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</si>
  <si>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</si>
  <si>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</si>
  <si>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</si>
  <si>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</si>
  <si>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</si>
  <si>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</si>
  <si>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</si>
  <si>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</si>
  <si>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</si>
  <si>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</si>
  <si>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</si>
  <si>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</si>
  <si>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</si>
  <si>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</si>
  <si>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</si>
  <si>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</si>
  <si>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</si>
  <si>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</si>
  <si>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</si>
  <si>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</si>
  <si>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</si>
  <si>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</si>
  <si>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</si>
  <si>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</si>
  <si>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</si>
  <si>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</si>
  <si>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</si>
  <si>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</si>
  <si>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</si>
  <si>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</si>
  <si>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</si>
  <si>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</si>
  <si>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</si>
  <si>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</si>
  <si>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</si>
  <si>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</si>
  <si>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</si>
  <si>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</si>
  <si>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</si>
  <si>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</si>
  <si>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</si>
  <si>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</si>
  <si>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</si>
  <si>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</si>
  <si>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</si>
  <si>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</si>
  <si>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</si>
  <si>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</si>
  <si>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</si>
  <si>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</si>
  <si>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</si>
  <si>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</si>
  <si>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</si>
  <si>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</si>
  <si>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</si>
  <si>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</si>
  <si>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</si>
  <si>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</si>
  <si>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</si>
  <si>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</si>
  <si>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</si>
  <si>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</si>
  <si>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</si>
  <si>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</si>
  <si>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</si>
  <si>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</si>
  <si>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</si>
  <si>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</si>
  <si>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</si>
  <si>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</si>
  <si>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</si>
  <si>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</si>
  <si>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</si>
  <si>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</si>
  <si>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</si>
  <si>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</si>
  <si>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</si>
  <si>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</si>
  <si>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</si>
  <si>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</si>
  <si>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</si>
  <si>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</si>
  <si>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</si>
  <si>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</si>
  <si>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</si>
  <si>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</si>
  <si>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</si>
  <si>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</si>
  <si>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</si>
  <si>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</si>
  <si>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</si>
  <si>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</si>
  <si>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</si>
  <si>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</si>
  <si>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</si>
  <si>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</si>
  <si>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</si>
  <si>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</si>
  <si>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</si>
  <si>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</si>
  <si>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</si>
  <si>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</si>
  <si>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</si>
  <si>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</si>
  <si>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</si>
  <si>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</si>
  <si>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</si>
  <si>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</si>
  <si>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</si>
  <si>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</si>
  <si>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</si>
  <si>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</si>
  <si>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</si>
  <si>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</si>
  <si>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</si>
  <si>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</si>
  <si>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</si>
  <si>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</si>
  <si>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</si>
  <si>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</si>
  <si>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</si>
  <si>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</si>
  <si>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</si>
  <si>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</si>
  <si>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</si>
  <si>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</si>
  <si>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</si>
  <si>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</si>
  <si>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</si>
  <si>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</si>
  <si>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</si>
  <si>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</si>
  <si>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</si>
  <si>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</si>
  <si>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</si>
  <si>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</si>
  <si>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</si>
  <si>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</si>
  <si>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</si>
  <si>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</si>
  <si>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</si>
  <si>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</si>
  <si>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</si>
  <si>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</si>
  <si>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</si>
  <si>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</si>
  <si>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</si>
  <si>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</si>
  <si>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</si>
  <si>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</si>
  <si>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</si>
  <si>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</si>
  <si>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</si>
  <si>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</si>
  <si>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</si>
  <si>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</si>
  <si>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</si>
  <si>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</si>
  <si>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</si>
  <si>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</si>
  <si>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</si>
  <si>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</si>
  <si>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</si>
  <si>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</si>
  <si>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</si>
  <si>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</si>
  <si>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</si>
  <si>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</si>
  <si>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</si>
  <si>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</si>
  <si>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</si>
  <si>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</si>
  <si>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</si>
  <si>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</si>
  <si>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</si>
  <si>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</si>
  <si>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</si>
  <si>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</si>
  <si>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</si>
  <si>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</si>
  <si>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</si>
  <si>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</si>
  <si>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</si>
  <si>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</si>
  <si>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</si>
  <si>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</si>
  <si>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</si>
  <si>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</si>
  <si>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</si>
  <si>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</si>
  <si>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</si>
  <si>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</si>
  <si>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</si>
  <si>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</si>
  <si>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</si>
  <si>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</si>
  <si>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</si>
  <si>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</si>
  <si>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</si>
  <si>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</si>
  <si>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</si>
  <si>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</si>
  <si>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</si>
  <si>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</si>
  <si>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</si>
  <si>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</si>
  <si>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</si>
  <si>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</si>
  <si>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</si>
  <si>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</si>
  <si>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</si>
  <si>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</si>
  <si>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</si>
  <si>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</si>
  <si>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</si>
  <si>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</si>
  <si>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</si>
  <si>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</si>
  <si>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</si>
  <si>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</si>
  <si>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</si>
  <si>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</si>
  <si>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</si>
  <si>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</si>
  <si>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</si>
  <si>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</si>
  <si>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</si>
  <si>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</si>
  <si>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</si>
  <si>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</si>
  <si>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</si>
  <si>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</si>
  <si>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</si>
  <si>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</si>
  <si>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</si>
  <si>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</si>
  <si>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</si>
  <si>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</si>
  <si>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</si>
  <si>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</si>
  <si>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</si>
  <si>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</si>
  <si>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</si>
  <si>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</si>
  <si>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</si>
  <si>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</si>
  <si>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</si>
  <si>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</si>
  <si>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</si>
  <si>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</si>
  <si>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</si>
  <si>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</si>
  <si>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</si>
  <si>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</si>
  <si>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</si>
  <si>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</si>
  <si>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</si>
  <si>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</si>
  <si>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</si>
  <si>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</si>
  <si>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</si>
  <si>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</si>
  <si>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</si>
  <si>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</si>
  <si>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</si>
  <si>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</si>
  <si>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</si>
  <si>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</si>
  <si>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</si>
  <si>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</si>
  <si>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</si>
  <si>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</si>
  <si>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</si>
  <si>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</si>
  <si>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</si>
  <si>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</si>
  <si>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</si>
  <si>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</si>
  <si>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</si>
  <si>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</si>
  <si>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</si>
  <si>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</si>
  <si>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</si>
  <si>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</si>
  <si>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</si>
  <si>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</si>
  <si>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</si>
  <si>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</si>
  <si>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</si>
  <si>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</si>
  <si>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</si>
  <si>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</si>
  <si>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</si>
  <si>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</si>
  <si>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</si>
  <si>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</si>
  <si>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</si>
  <si>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</si>
  <si>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</si>
  <si>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</si>
  <si>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</si>
  <si>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</si>
  <si>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</si>
  <si>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</si>
  <si>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</si>
  <si>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</si>
  <si>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</si>
  <si>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</si>
  <si>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</si>
  <si>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</si>
  <si>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</si>
  <si>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</si>
  <si>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</si>
  <si>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</si>
  <si>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</si>
  <si>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</si>
  <si>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</si>
  <si>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</si>
  <si>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</si>
  <si>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</si>
  <si>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</si>
  <si>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</si>
  <si>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</si>
  <si>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</si>
  <si>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</si>
  <si>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</si>
  <si>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</si>
  <si>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</si>
  <si>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</si>
  <si>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</si>
  <si>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</si>
  <si>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</si>
  <si>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</si>
  <si>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</si>
  <si>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</si>
  <si>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</si>
  <si>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</si>
  <si>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</si>
  <si>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</si>
  <si>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</si>
  <si>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</si>
  <si>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</si>
  <si>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</si>
  <si>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</si>
  <si>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</si>
  <si>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</si>
  <si>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</si>
  <si>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</si>
  <si>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</si>
  <si>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</si>
  <si>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</si>
  <si>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</si>
  <si>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</si>
  <si>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</si>
  <si>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</si>
  <si>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</si>
  <si>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</si>
  <si>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</si>
  <si>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</si>
  <si>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</si>
  <si>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</si>
  <si>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</si>
  <si>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</si>
  <si>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</si>
  <si>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</si>
  <si>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</si>
  <si>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</si>
  <si>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</si>
  <si>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</si>
  <si>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</si>
  <si>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</si>
  <si>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</si>
  <si>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</si>
  <si>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</si>
  <si>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</si>
  <si>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</si>
  <si>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</si>
  <si>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</si>
  <si>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</si>
  <si>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</si>
  <si>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</si>
  <si>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</si>
  <si>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</si>
  <si>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</si>
  <si>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</si>
  <si>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</si>
  <si>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</si>
  <si>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</si>
  <si>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</si>
  <si>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</si>
  <si>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</si>
  <si>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</si>
  <si>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</si>
  <si>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</si>
  <si>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</si>
  <si>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</si>
  <si>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</si>
  <si>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</si>
  <si>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</si>
  <si>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</si>
  <si>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</si>
  <si>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</si>
  <si>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</si>
  <si>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</si>
  <si>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</si>
  <si>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</si>
  <si>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</si>
  <si>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</si>
  <si>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</si>
  <si>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</si>
  <si>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</si>
  <si>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</si>
  <si>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</si>
  <si>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</si>
  <si>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</si>
  <si>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</si>
  <si>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</si>
  <si>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</si>
  <si>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</si>
  <si>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</si>
  <si>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</si>
  <si>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</si>
  <si>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</si>
  <si>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</si>
  <si>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</si>
  <si>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</si>
  <si>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</si>
  <si>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</si>
  <si>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</si>
  <si>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</si>
  <si>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</si>
  <si>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</si>
  <si>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</si>
  <si>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</si>
  <si>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</si>
  <si>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</si>
  <si>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</si>
  <si>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</si>
  <si>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</si>
  <si>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</si>
  <si>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</si>
  <si>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</si>
  <si>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</si>
  <si>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</si>
  <si>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</si>
  <si>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</si>
  <si>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</si>
  <si>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</si>
  <si>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</si>
  <si>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</si>
  <si>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</si>
  <si>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</si>
  <si>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</si>
  <si>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</si>
  <si>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</si>
  <si>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</si>
  <si>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</si>
  <si>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</si>
  <si>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</si>
  <si>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</si>
  <si>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</si>
  <si>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</si>
  <si>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</si>
  <si>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</si>
  <si>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</si>
  <si>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</si>
  <si>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</si>
  <si>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</si>
  <si>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</si>
  <si>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</si>
  <si>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</si>
  <si>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</si>
  <si>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</si>
  <si>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</si>
  <si>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</si>
  <si>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</si>
  <si>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</si>
  <si>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</si>
  <si>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</si>
  <si>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</si>
  <si>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</si>
  <si>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</si>
  <si>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</si>
  <si>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</si>
  <si>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</si>
  <si>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</si>
  <si>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</si>
  <si>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</si>
  <si>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</si>
  <si>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</si>
  <si>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</si>
  <si>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</si>
  <si>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</si>
  <si>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</si>
  <si>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</si>
  <si>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</si>
  <si>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</si>
  <si>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</si>
  <si>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</si>
  <si>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</si>
  <si>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</si>
  <si>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</si>
  <si>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</si>
  <si>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</si>
  <si>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</si>
  <si>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</si>
  <si>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</si>
  <si>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</si>
  <si>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</si>
  <si>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</si>
  <si>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</si>
  <si>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</si>
  <si>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</si>
  <si>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</si>
  <si>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</si>
  <si>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</si>
  <si>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</si>
  <si>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</si>
  <si>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</si>
  <si>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</si>
  <si>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</si>
  <si>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</si>
  <si>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</si>
  <si>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</si>
  <si>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</si>
  <si>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</si>
  <si>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</si>
  <si>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</si>
  <si>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</si>
  <si>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</si>
  <si>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</si>
  <si>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</si>
  <si>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</si>
  <si>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</si>
  <si>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</si>
  <si>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</si>
  <si>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</si>
  <si>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</si>
  <si>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</si>
  <si>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</si>
  <si>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</si>
  <si>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</si>
  <si>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</si>
  <si>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</si>
  <si>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</si>
  <si>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</si>
  <si>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</si>
  <si>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</si>
  <si>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</si>
  <si>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</si>
  <si>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</si>
  <si>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</si>
  <si>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</si>
  <si>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</si>
  <si>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</si>
  <si>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</si>
  <si>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</si>
  <si>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</si>
  <si>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</si>
  <si>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</si>
  <si>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</si>
  <si>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</si>
  <si>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</si>
  <si>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</si>
  <si>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</si>
  <si>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</si>
  <si>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</si>
  <si>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</si>
  <si>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</si>
  <si>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</si>
  <si>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</si>
  <si>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</si>
  <si>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</si>
  <si>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</si>
  <si>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</si>
  <si>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</si>
  <si>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</si>
  <si>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</si>
  <si>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</si>
  <si>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</si>
  <si>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</si>
  <si>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</si>
  <si>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</si>
  <si>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</si>
  <si>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</si>
  <si>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</si>
  <si>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</si>
  <si>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</si>
  <si>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</si>
  <si>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</si>
  <si>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</si>
  <si>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</si>
  <si>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</si>
  <si>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</si>
  <si>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</si>
  <si>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</si>
  <si>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</si>
  <si>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</si>
  <si>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</si>
  <si>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</si>
  <si>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</si>
  <si>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</si>
  <si>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</si>
  <si>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</si>
  <si>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</si>
  <si>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</si>
  <si>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</si>
  <si>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</si>
  <si>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</si>
  <si>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</si>
  <si>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</si>
  <si>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</si>
  <si>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</si>
  <si>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</si>
  <si>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</si>
  <si>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</si>
  <si>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</si>
  <si>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</si>
  <si>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</si>
  <si>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</si>
  <si>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</si>
  <si>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</si>
  <si>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</si>
  <si>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</si>
  <si>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</si>
  <si>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</si>
  <si>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</si>
  <si>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</si>
  <si>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</si>
  <si>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</si>
  <si>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</si>
  <si>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</si>
  <si>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</si>
  <si>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</si>
  <si>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</si>
  <si>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</si>
  <si>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</si>
  <si>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</si>
  <si>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</si>
  <si>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</si>
  <si>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</si>
  <si>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</si>
  <si>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</si>
  <si>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</si>
  <si>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</si>
  <si>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</si>
  <si>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</si>
  <si>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</si>
  <si>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</si>
  <si>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</si>
  <si>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</si>
  <si>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</si>
  <si>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</si>
  <si>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</si>
  <si>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</si>
  <si>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</si>
  <si>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</si>
  <si>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</si>
  <si>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</si>
  <si>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</si>
  <si>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</si>
  <si>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</si>
  <si>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</si>
  <si>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</si>
  <si>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</si>
  <si>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</si>
  <si>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</si>
  <si>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</si>
  <si>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</si>
  <si>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</si>
  <si>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</si>
  <si>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</si>
  <si>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</si>
  <si>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</si>
  <si>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</si>
  <si>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</si>
  <si>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</si>
  <si>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</si>
  <si>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</si>
  <si>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</si>
  <si>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</si>
  <si>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</si>
  <si>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</si>
  <si>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</si>
  <si>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</si>
  <si>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</si>
  <si>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</si>
  <si>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</si>
  <si>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</si>
  <si>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</si>
  <si>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</si>
  <si>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</si>
  <si>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</si>
  <si>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</si>
  <si>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</si>
  <si>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</si>
  <si>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</si>
  <si>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</si>
  <si>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</si>
  <si>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</si>
  <si>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</si>
  <si>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</si>
  <si>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</si>
  <si>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</si>
  <si>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</si>
  <si>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</si>
  <si>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</si>
  <si>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</si>
  <si>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</si>
  <si>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</si>
  <si>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</si>
  <si>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</si>
  <si>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</si>
  <si>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</si>
  <si>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</si>
  <si>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</si>
  <si>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</si>
  <si>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</si>
  <si>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</si>
  <si>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</si>
  <si>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</si>
  <si>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</si>
  <si>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</si>
  <si>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</si>
  <si>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</si>
  <si>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</si>
  <si>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</si>
  <si>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</si>
  <si>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</si>
  <si>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</si>
  <si>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</si>
  <si>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</si>
  <si>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</si>
  <si>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</si>
  <si>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</si>
  <si>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</si>
  <si>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</si>
  <si>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</si>
  <si>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</si>
  <si>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</si>
  <si>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</si>
  <si>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</si>
  <si>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</si>
  <si>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</si>
  <si>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</si>
  <si>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</si>
  <si>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</si>
  <si>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</si>
  <si>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</si>
  <si>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</si>
  <si>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</si>
  <si>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</si>
  <si>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</si>
  <si>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</si>
  <si>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</si>
  <si>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</si>
  <si>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</si>
  <si>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</si>
  <si>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</si>
  <si>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</si>
  <si>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</si>
  <si>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</si>
  <si>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</si>
  <si>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</si>
  <si>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</si>
  <si>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</si>
  <si>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</si>
  <si>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</si>
  <si>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</si>
  <si>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</si>
  <si>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</si>
  <si>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</si>
  <si>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</si>
  <si>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</si>
  <si>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</si>
  <si>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</si>
  <si>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</si>
  <si>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</si>
  <si>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</si>
  <si>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</si>
  <si>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</si>
  <si>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</si>
  <si>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</si>
  <si>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</si>
  <si>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</si>
  <si>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</si>
  <si>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</si>
  <si>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</si>
  <si>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</si>
  <si>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</si>
  <si>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</si>
  <si>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</si>
  <si>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</si>
  <si>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</si>
  <si>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</si>
  <si>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</si>
  <si>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</si>
  <si>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</si>
  <si>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</si>
  <si>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</si>
  <si>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</si>
  <si>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</si>
  <si>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</si>
  <si>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</si>
  <si>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</si>
  <si>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</si>
  <si>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</si>
  <si>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</si>
  <si>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</si>
  <si>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</si>
  <si>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</si>
  <si>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</si>
  <si>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</si>
  <si>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</si>
  <si>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</si>
  <si>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</si>
  <si>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</si>
  <si>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</si>
  <si>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</si>
  <si>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</si>
  <si>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</si>
  <si>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</si>
  <si>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</si>
  <si>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</si>
  <si>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</si>
  <si>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</si>
  <si>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</si>
  <si>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</si>
  <si>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</si>
  <si>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</si>
  <si>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</si>
  <si>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</si>
  <si>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</si>
  <si>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</si>
  <si>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</si>
  <si>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</si>
  <si>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</si>
  <si>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</si>
  <si>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</si>
  <si>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</si>
  <si>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</si>
  <si>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</si>
  <si>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</si>
  <si>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</si>
  <si>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</si>
  <si>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</si>
  <si>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</si>
  <si>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</si>
  <si>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</si>
  <si>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</si>
  <si>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</si>
  <si>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</si>
  <si>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</si>
  <si>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</si>
  <si>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</si>
  <si>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</si>
  <si>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</si>
  <si>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</si>
  <si>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</si>
  <si>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</si>
  <si>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</si>
  <si>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</si>
  <si>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</si>
  <si>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</si>
  <si>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</si>
  <si>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</si>
  <si>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</si>
  <si>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</si>
  <si>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</si>
  <si>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</si>
  <si>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</si>
  <si>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</si>
  <si>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</si>
  <si>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</si>
  <si>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</si>
  <si>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</si>
  <si>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</si>
  <si>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</si>
  <si>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</si>
  <si>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</si>
  <si>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</si>
  <si>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</si>
  <si>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</si>
  <si>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</si>
  <si>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</si>
  <si>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</si>
  <si>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</si>
  <si>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</si>
  <si>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</si>
  <si>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</si>
  <si>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</si>
  <si>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</si>
  <si>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</si>
  <si>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</si>
  <si>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</si>
  <si>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</si>
  <si>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</si>
  <si>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</si>
  <si>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</si>
  <si>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</si>
  <si>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</si>
  <si>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</si>
  <si>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</si>
  <si>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</si>
  <si>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</si>
  <si>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</si>
  <si>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</si>
  <si>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</si>
  <si>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</si>
  <si>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</si>
  <si>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</si>
  <si>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</si>
  <si>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</si>
  <si>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</si>
  <si>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</si>
  <si>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</si>
  <si>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</si>
  <si>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</si>
  <si>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</si>
  <si>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</si>
  <si>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</si>
  <si>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</si>
  <si>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</si>
  <si>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</si>
  <si>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</si>
  <si>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</si>
  <si>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</si>
  <si>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</si>
  <si>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</si>
  <si>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</si>
  <si>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</si>
  <si>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</si>
  <si>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</si>
  <si>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</si>
  <si>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</si>
  <si>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</si>
  <si>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</si>
  <si>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</si>
  <si>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</si>
  <si>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</si>
  <si>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</si>
  <si>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</si>
  <si>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</si>
  <si>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</si>
  <si>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</si>
  <si>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</si>
  <si>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</si>
  <si>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</si>
  <si>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</si>
  <si>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</si>
  <si>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</si>
  <si>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</si>
  <si>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</si>
  <si>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</si>
  <si>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</si>
  <si>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</si>
  <si>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</si>
  <si>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</si>
  <si>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</si>
  <si>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</si>
  <si>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</si>
  <si>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</si>
  <si>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</si>
  <si>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</si>
  <si>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</si>
  <si>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</si>
  <si>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</si>
  <si>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</si>
  <si>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</si>
  <si>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</si>
  <si>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</si>
  <si>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</si>
  <si>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</si>
  <si>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</si>
  <si>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</si>
  <si>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</si>
  <si>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</si>
  <si>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</si>
  <si>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</si>
  <si>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</si>
  <si>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</si>
  <si>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</si>
  <si>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</si>
  <si>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</si>
  <si>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</si>
  <si>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</si>
  <si>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</si>
  <si>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</si>
  <si>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</si>
  <si>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</si>
  <si>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</si>
  <si>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</si>
  <si>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</si>
  <si>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</si>
  <si>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</si>
  <si>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</si>
  <si>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</si>
  <si>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</si>
  <si>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</si>
  <si>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</si>
  <si>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</si>
  <si>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</si>
  <si>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</si>
  <si>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</si>
  <si>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</si>
  <si>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</si>
  <si>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</si>
  <si>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</si>
  <si>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</si>
  <si>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</si>
  <si>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</si>
  <si>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</si>
  <si>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</si>
  <si>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</si>
  <si>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</si>
  <si>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</si>
  <si>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</si>
  <si>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</si>
  <si>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</si>
  <si>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</si>
  <si>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</si>
  <si>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</si>
  <si>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</si>
  <si>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</si>
  <si>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</si>
  <si>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</si>
  <si>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</si>
  <si>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</si>
  <si>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</si>
  <si>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</si>
  <si>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</si>
  <si>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</si>
  <si>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</si>
  <si>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</si>
  <si>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</si>
  <si>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</si>
  <si>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</si>
  <si>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</si>
  <si>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</si>
  <si>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</si>
  <si>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</si>
  <si>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</si>
  <si>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</si>
  <si>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</si>
  <si>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</si>
  <si>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</si>
  <si>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</si>
  <si>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</si>
  <si>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</si>
  <si>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</si>
  <si>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</si>
  <si>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</si>
  <si>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</si>
  <si>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</si>
  <si>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</si>
  <si>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</si>
  <si>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</si>
  <si>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</si>
  <si>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</si>
  <si>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</si>
  <si>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</si>
  <si>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</si>
  <si>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</si>
  <si>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</si>
  <si>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</si>
  <si>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</si>
  <si>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</si>
  <si>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</si>
  <si>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</si>
  <si>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</si>
  <si>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</si>
  <si>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</si>
  <si>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</si>
  <si>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</si>
  <si>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</si>
  <si>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</si>
  <si>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</si>
  <si>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</si>
  <si>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</si>
  <si>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</si>
  <si>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</si>
  <si>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</si>
  <si>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</si>
  <si>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</si>
  <si>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</si>
  <si>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</si>
  <si>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</si>
  <si>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</si>
  <si>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</si>
  <si>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</si>
  <si>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</si>
  <si>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</si>
  <si>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</si>
  <si>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</si>
  <si>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</si>
  <si>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</si>
  <si>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</si>
  <si>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</si>
  <si>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</si>
  <si>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</si>
  <si>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</si>
  <si>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</si>
  <si>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</si>
  <si>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</si>
  <si>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</si>
  <si>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</si>
  <si>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</si>
  <si>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</si>
  <si>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</si>
  <si>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</si>
  <si>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</si>
  <si>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</si>
  <si>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</si>
  <si>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</si>
  <si>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</si>
  <si>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</si>
  <si>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</si>
  <si>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</si>
  <si>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</si>
  <si>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</si>
  <si>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</si>
  <si>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</si>
  <si>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</si>
  <si>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</si>
  <si>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</si>
  <si>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</si>
  <si>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</si>
  <si>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</si>
  <si>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</si>
  <si>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</si>
  <si>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</si>
  <si>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</si>
  <si>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</si>
  <si>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</si>
  <si>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</si>
  <si>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</si>
  <si>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</si>
  <si>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</si>
  <si>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</si>
  <si>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</si>
  <si>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</si>
  <si>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</si>
  <si>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</si>
  <si>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</si>
  <si>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</si>
  <si>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</si>
  <si>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</si>
  <si>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</si>
  <si>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</si>
  <si>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</si>
  <si>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</si>
  <si>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</si>
  <si>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</si>
  <si>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</si>
  <si>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</si>
  <si>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</si>
  <si>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</si>
  <si>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</si>
  <si>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</si>
  <si>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</si>
  <si>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</si>
  <si>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</si>
  <si>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</si>
  <si>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</si>
  <si>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</si>
  <si>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</si>
  <si>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</si>
  <si>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</si>
  <si>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</si>
  <si>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</si>
  <si>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</si>
  <si>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</si>
  <si>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</si>
  <si>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</si>
  <si>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</si>
  <si>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</si>
  <si>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</si>
  <si>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</si>
  <si>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</si>
  <si>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</si>
  <si>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</si>
  <si>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</si>
  <si>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</si>
  <si>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</si>
  <si>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</si>
  <si>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</si>
  <si>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</si>
  <si>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</si>
  <si>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</si>
  <si>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</si>
  <si>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</si>
  <si>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</si>
  <si>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</si>
  <si>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</si>
  <si>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</si>
  <si>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</si>
  <si>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</si>
  <si>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</si>
  <si>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</si>
  <si>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</si>
  <si>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</si>
  <si>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</si>
  <si>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</si>
  <si>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</si>
  <si>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</si>
  <si>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</si>
  <si>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</si>
  <si>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</si>
  <si>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</si>
  <si>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</si>
  <si>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</si>
  <si>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</si>
  <si>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</si>
  <si>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</si>
  <si>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</si>
  <si>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</si>
  <si>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</si>
  <si>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</si>
  <si>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</si>
  <si>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</si>
  <si>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</si>
  <si>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</si>
  <si>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</si>
  <si>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</si>
  <si>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</si>
  <si>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</si>
  <si>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</si>
  <si>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</si>
  <si>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</si>
  <si>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</si>
  <si>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</si>
  <si>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</si>
  <si>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</si>
  <si>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</si>
  <si>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</si>
  <si>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</si>
  <si>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</si>
  <si>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</si>
  <si>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</si>
  <si>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</si>
  <si>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</si>
  <si>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</si>
  <si>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</si>
  <si>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</si>
  <si>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</si>
  <si>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</si>
  <si>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</si>
  <si>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</si>
  <si>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</si>
  <si>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</si>
  <si>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</si>
  <si>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</si>
  <si>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</si>
  <si>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</si>
  <si>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</si>
  <si>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</si>
  <si>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</si>
  <si>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</si>
  <si>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</si>
  <si>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</si>
  <si>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</si>
  <si>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</si>
  <si>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</si>
  <si>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</si>
  <si>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</si>
  <si>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</si>
  <si>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</si>
  <si>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</si>
  <si>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</si>
  <si>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</si>
  <si>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</si>
  <si>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</si>
  <si>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</si>
  <si>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</si>
  <si>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</si>
  <si>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</si>
  <si>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</si>
  <si>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</si>
  <si>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</si>
  <si>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</si>
  <si>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</si>
  <si>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</si>
  <si>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</si>
  <si>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</si>
  <si>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</si>
  <si>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</si>
  <si>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</si>
  <si>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</si>
  <si>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</si>
  <si>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</si>
  <si>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</si>
  <si>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</si>
  <si>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</si>
  <si>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</si>
  <si>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</si>
  <si>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</si>
  <si>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</si>
  <si>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</si>
  <si>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</si>
  <si>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</si>
  <si>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</si>
  <si>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</si>
  <si>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</si>
  <si>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</si>
  <si>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</si>
  <si>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</si>
  <si>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</si>
  <si>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</si>
  <si>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</si>
  <si>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</si>
  <si>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</si>
  <si>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</si>
  <si>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</si>
  <si>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</si>
  <si>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</si>
  <si>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</si>
  <si>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</si>
  <si>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</si>
  <si>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</si>
  <si>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</si>
  <si>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</si>
  <si>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</si>
  <si>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</si>
  <si>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</si>
  <si>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</si>
  <si>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</si>
  <si>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</si>
  <si>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</si>
  <si>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</si>
  <si>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</si>
  <si>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</si>
  <si>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</si>
  <si>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</si>
  <si>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</si>
  <si>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</si>
  <si>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</si>
  <si>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</si>
  <si>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</si>
  <si>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</si>
  <si>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</si>
  <si>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</si>
  <si>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</si>
  <si>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</si>
  <si>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</si>
  <si>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</si>
  <si>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</si>
  <si>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</si>
  <si>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</si>
  <si>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</si>
  <si>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</si>
  <si>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</si>
  <si>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</si>
  <si>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</si>
  <si>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</si>
  <si>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</si>
  <si>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</si>
  <si>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</si>
  <si>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</si>
  <si>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</si>
  <si>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</si>
  <si>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</si>
  <si>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</si>
  <si>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</si>
  <si>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</si>
  <si>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</si>
  <si>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</si>
  <si>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</si>
  <si>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</si>
  <si>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</si>
  <si>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</si>
  <si>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</si>
  <si>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</si>
  <si>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</si>
  <si>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</si>
  <si>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</si>
  <si>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</si>
  <si>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</si>
  <si>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</si>
  <si>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</si>
  <si>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</si>
  <si>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</si>
  <si>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</si>
  <si>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</si>
  <si>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</si>
  <si>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</si>
  <si>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</si>
  <si>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</si>
  <si>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</si>
  <si>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</si>
  <si>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</si>
  <si>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</si>
  <si>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</si>
  <si>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</si>
  <si>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</si>
  <si>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</si>
  <si>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</si>
  <si>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</si>
  <si>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</si>
  <si>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</si>
  <si>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</si>
  <si>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</si>
  <si>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</si>
  <si>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</si>
  <si>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</si>
  <si>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</si>
  <si>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</si>
  <si>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</si>
  <si>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</si>
  <si>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</si>
  <si>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</si>
  <si>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</si>
  <si>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</si>
  <si>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</si>
  <si>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</si>
  <si>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</si>
  <si>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</si>
  <si>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</si>
  <si>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</si>
  <si>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</si>
  <si>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</si>
  <si>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</si>
  <si>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</si>
  <si>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</si>
  <si>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</si>
  <si>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</si>
  <si>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</si>
  <si>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</si>
  <si>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</si>
  <si>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</si>
  <si>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</si>
  <si>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</si>
  <si>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</si>
  <si>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</si>
  <si>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</si>
  <si>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</si>
  <si>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</si>
  <si>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</si>
  <si>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</si>
  <si>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</si>
  <si>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</si>
  <si>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</si>
  <si>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</si>
  <si>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</si>
  <si>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</si>
  <si>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</si>
  <si>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</si>
  <si>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</si>
  <si>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</si>
  <si>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</si>
  <si>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</si>
  <si>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</si>
  <si>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</si>
  <si>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</si>
  <si>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</si>
  <si>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</si>
  <si>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</si>
  <si>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</si>
  <si>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</si>
  <si>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</si>
  <si>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</si>
  <si>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</si>
  <si>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</si>
  <si>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</si>
  <si>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</si>
  <si>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</si>
  <si>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</si>
  <si>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</si>
  <si>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</si>
  <si>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</si>
  <si>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</si>
  <si>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</si>
  <si>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</si>
  <si>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</si>
  <si>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</si>
  <si>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</si>
  <si>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</si>
  <si>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</si>
  <si>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</si>
  <si>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</si>
  <si>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</si>
  <si>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</si>
  <si>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</si>
  <si>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</si>
  <si>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</si>
  <si>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</si>
  <si>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</si>
  <si>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</si>
  <si>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</si>
  <si>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</si>
  <si>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</si>
  <si>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</si>
  <si>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</si>
  <si>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</si>
  <si>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</si>
  <si>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</si>
  <si>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</si>
  <si>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</si>
  <si>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</si>
  <si>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</si>
  <si>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</si>
  <si>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</si>
  <si>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</si>
  <si>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</si>
  <si>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</si>
  <si>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</si>
  <si>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</si>
  <si>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</si>
  <si>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</si>
  <si>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</si>
  <si>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</si>
  <si>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</si>
  <si>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</si>
  <si>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</si>
  <si>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</si>
  <si>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</si>
  <si>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</si>
  <si>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</si>
  <si>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</si>
  <si>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</si>
  <si>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</si>
  <si>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</si>
  <si>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</si>
  <si>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</si>
  <si>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</si>
  <si>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</si>
  <si>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</si>
  <si>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</si>
  <si>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</si>
  <si>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</si>
  <si>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</si>
  <si>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</si>
  <si>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</si>
  <si>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</si>
  <si>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</si>
  <si>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</si>
  <si>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</si>
  <si>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</si>
  <si>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</si>
  <si>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</si>
  <si>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</si>
  <si>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</si>
  <si>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</si>
  <si>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</si>
  <si>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</si>
  <si>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</si>
  <si>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</si>
  <si>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</si>
  <si>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</si>
  <si>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</si>
  <si>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</si>
  <si>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</si>
  <si>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</si>
  <si>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</si>
  <si>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</si>
  <si>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</si>
  <si>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</si>
  <si>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</si>
  <si>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</si>
  <si>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</si>
  <si>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</si>
  <si>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</si>
  <si>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</si>
  <si>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</si>
  <si>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</si>
  <si>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</si>
  <si>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</si>
  <si>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</si>
  <si>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</si>
  <si>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</si>
  <si>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</si>
  <si>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</si>
  <si>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</si>
  <si>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</si>
  <si>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</si>
  <si>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</si>
  <si>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</si>
  <si>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</si>
  <si>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</si>
  <si>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</si>
  <si>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</si>
  <si>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</si>
  <si>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</si>
  <si>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</si>
  <si>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</si>
  <si>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</si>
  <si>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</si>
  <si>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</si>
  <si>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</si>
  <si>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</si>
  <si>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</si>
  <si>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</si>
  <si>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</si>
  <si>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</si>
  <si>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</si>
  <si>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</si>
  <si>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</si>
  <si>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</si>
  <si>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</si>
  <si>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</si>
  <si>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</si>
  <si>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</si>
  <si>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</si>
  <si>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</si>
  <si>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</si>
  <si>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</si>
  <si>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</si>
  <si>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</si>
  <si>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</si>
  <si>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</si>
  <si>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</si>
  <si>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</si>
  <si>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</si>
  <si>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</si>
  <si>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</si>
  <si>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</si>
  <si>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</si>
  <si>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</si>
  <si>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</si>
  <si>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</si>
  <si>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</si>
  <si>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</si>
  <si>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</si>
  <si>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</si>
  <si>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</si>
  <si>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</si>
  <si>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</si>
  <si>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</si>
  <si>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</si>
  <si>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</si>
  <si>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</si>
  <si>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</si>
  <si>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</si>
  <si>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</si>
  <si>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</si>
  <si>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</si>
  <si>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</si>
  <si>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</si>
  <si>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</si>
  <si>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</si>
  <si>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</si>
  <si>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</si>
  <si>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</si>
  <si>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</si>
  <si>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</si>
  <si>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</si>
  <si>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</si>
  <si>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</si>
  <si>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</si>
  <si>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</si>
  <si>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</si>
  <si>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</si>
  <si>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</si>
  <si>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</si>
  <si>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</si>
  <si>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</si>
  <si>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</si>
  <si>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</si>
  <si>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</si>
  <si>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</si>
  <si>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</si>
  <si>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</si>
  <si>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</si>
  <si>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</si>
  <si>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</si>
  <si>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</si>
  <si>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</si>
  <si>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</si>
  <si>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</si>
  <si>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</si>
  <si>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</si>
  <si>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</si>
  <si>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</si>
  <si>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</si>
  <si>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</si>
  <si>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</si>
  <si>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</si>
  <si>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</si>
  <si>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</si>
  <si>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</si>
  <si>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</si>
  <si>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</si>
  <si>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</si>
  <si>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</si>
  <si>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</si>
  <si>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</si>
  <si>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</si>
  <si>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</si>
  <si>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</si>
  <si>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</si>
  <si>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</si>
  <si>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</si>
  <si>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</si>
  <si>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</si>
  <si>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</si>
  <si>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</si>
  <si>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</si>
  <si>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</si>
  <si>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</si>
  <si>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</si>
  <si>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</si>
  <si>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</si>
  <si>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</si>
  <si>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</si>
  <si>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</si>
  <si>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</si>
  <si>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</si>
  <si>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</si>
  <si>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</si>
  <si>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</si>
  <si>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</si>
  <si>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</si>
  <si>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</si>
  <si>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</si>
  <si>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</si>
  <si>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</si>
  <si>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</si>
  <si>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</si>
  <si>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</si>
  <si>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</si>
  <si>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</si>
  <si>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</si>
  <si>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</si>
  <si>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</si>
  <si>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</si>
  <si>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</si>
  <si>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</si>
  <si>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</si>
  <si>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</si>
  <si>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</si>
  <si>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</si>
  <si>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</si>
  <si>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</si>
  <si>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</si>
  <si>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</si>
  <si>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</si>
  <si>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</si>
  <si>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</si>
  <si>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</si>
  <si>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</si>
  <si>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</si>
  <si>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</si>
  <si>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</si>
  <si>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</si>
  <si>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</si>
  <si>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</si>
  <si>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</si>
  <si>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</si>
  <si>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</si>
  <si>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</si>
  <si>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</si>
  <si>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</si>
  <si>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</si>
  <si>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</si>
  <si>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</si>
  <si>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</si>
  <si>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</si>
  <si>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</si>
  <si>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</si>
  <si>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</si>
  <si>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</si>
  <si>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</si>
  <si>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</si>
  <si>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</si>
  <si>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</si>
  <si>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</si>
  <si>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</si>
  <si>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</si>
  <si>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</si>
  <si>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</si>
  <si>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</si>
  <si>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</si>
  <si>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</si>
  <si>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</si>
  <si>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</si>
  <si>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</si>
  <si>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</si>
  <si>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</si>
  <si>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</si>
  <si>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</si>
  <si>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</si>
  <si>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</si>
  <si>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</si>
  <si>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</si>
  <si>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</si>
  <si>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</si>
  <si>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</si>
  <si>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</si>
  <si>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</si>
  <si>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</si>
  <si>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</si>
  <si>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</si>
  <si>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</si>
  <si>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</si>
  <si>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</si>
  <si>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</si>
  <si>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</si>
  <si>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</si>
  <si>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</si>
  <si>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</si>
  <si>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</si>
  <si>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</si>
  <si>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</si>
  <si>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</si>
  <si>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</si>
  <si>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</si>
  <si>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</si>
  <si>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</si>
  <si>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</si>
  <si>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</si>
  <si>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</si>
  <si>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</si>
  <si>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</si>
  <si>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</si>
  <si>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</si>
  <si>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</si>
  <si>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</si>
  <si>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</si>
  <si>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</si>
  <si>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</si>
  <si>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</si>
  <si>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</si>
  <si>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</si>
  <si>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</si>
  <si>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</si>
  <si>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</si>
  <si>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</si>
  <si>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</si>
  <si>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</si>
  <si>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</si>
  <si>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</si>
  <si>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</si>
  <si>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</si>
  <si>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</si>
  <si>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</si>
  <si>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</si>
  <si>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</si>
  <si>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</si>
  <si>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</si>
  <si>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</si>
  <si>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</si>
  <si>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</si>
  <si>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</si>
  <si>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</si>
  <si>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</si>
  <si>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</si>
  <si>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</si>
  <si>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</si>
  <si>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</si>
  <si>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</si>
  <si>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</si>
  <si>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</si>
  <si>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</si>
  <si>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</si>
  <si>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</si>
  <si>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</si>
  <si>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</si>
  <si>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</si>
  <si>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</si>
  <si>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</si>
  <si>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</si>
  <si>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</si>
  <si>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</si>
  <si>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</si>
  <si>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</si>
  <si>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</si>
  <si>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</si>
  <si>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</si>
  <si>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</si>
  <si>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</si>
  <si>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</si>
  <si>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</si>
  <si>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</si>
  <si>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</si>
  <si>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</si>
  <si>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</si>
  <si>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</si>
  <si>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</si>
  <si>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</si>
  <si>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</si>
  <si>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</si>
  <si>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</si>
  <si>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</si>
  <si>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</si>
  <si>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</si>
  <si>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</si>
  <si>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</si>
  <si>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</si>
  <si>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</si>
  <si>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</si>
  <si>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</si>
  <si>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</si>
  <si>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</si>
  <si>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</si>
  <si>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</si>
  <si>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</si>
  <si>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</si>
  <si>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</si>
  <si>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</si>
  <si>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</si>
  <si>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</si>
  <si>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</si>
  <si>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</si>
  <si>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</si>
  <si>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</si>
  <si>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</si>
  <si>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</si>
  <si>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</si>
  <si>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</si>
  <si>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</si>
  <si>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</si>
  <si>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</si>
  <si>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</si>
  <si>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</si>
  <si>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</si>
  <si>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</si>
  <si>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</si>
  <si>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</si>
  <si>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</si>
  <si>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</si>
  <si>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</si>
  <si>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</si>
  <si>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</si>
  <si>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</si>
  <si>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</si>
  <si>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</si>
  <si>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</si>
  <si>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</si>
  <si>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</si>
  <si>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</si>
  <si>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</si>
  <si>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</si>
  <si>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</si>
  <si>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</si>
  <si>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</si>
  <si>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</si>
  <si>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</si>
  <si>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</si>
  <si>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</si>
  <si>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</si>
  <si>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</si>
  <si>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</si>
  <si>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</si>
  <si>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</si>
  <si>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</si>
  <si>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</si>
  <si>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</si>
  <si>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</si>
  <si>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</si>
  <si>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</si>
  <si>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</si>
  <si>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</si>
  <si>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</si>
  <si>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</si>
  <si>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</si>
  <si>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</si>
  <si>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</si>
  <si>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</si>
  <si>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</si>
  <si>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</si>
  <si>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</si>
  <si>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</si>
  <si>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</si>
  <si>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</si>
  <si>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</si>
  <si>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</si>
  <si>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</si>
  <si>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</si>
  <si>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</si>
  <si>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</si>
  <si>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</si>
  <si>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</si>
  <si>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</si>
  <si>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</si>
  <si>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</si>
  <si>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</si>
  <si>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</si>
  <si>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</si>
  <si>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</si>
  <si>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</si>
  <si>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</si>
  <si>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</si>
  <si>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</si>
  <si>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</si>
  <si>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</si>
  <si>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</si>
  <si>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</si>
  <si>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</si>
  <si>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</si>
  <si>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</si>
  <si>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</si>
  <si>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</si>
  <si>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</si>
  <si>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</si>
  <si>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</si>
  <si>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</si>
  <si>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</si>
  <si>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</si>
  <si>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</si>
  <si>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</si>
  <si>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</si>
  <si>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</si>
  <si>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</si>
  <si>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</si>
  <si>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</si>
  <si>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</si>
  <si>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</si>
  <si>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</si>
  <si>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</si>
  <si>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</si>
  <si>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</si>
  <si>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</si>
  <si>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</si>
  <si>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</si>
  <si>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</si>
  <si>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</si>
  <si>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</si>
  <si>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</si>
  <si>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</si>
  <si>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</si>
  <si>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</si>
  <si>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</si>
  <si>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</si>
  <si>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</si>
  <si>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</si>
  <si>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</si>
  <si>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</si>
  <si>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</si>
  <si>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</si>
  <si>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</si>
  <si>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</si>
  <si>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</si>
  <si>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</si>
  <si>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</si>
  <si>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</si>
  <si>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</si>
  <si>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</si>
  <si>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</si>
  <si>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</si>
  <si>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</si>
  <si>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</si>
  <si>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</si>
  <si>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</si>
  <si>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</si>
  <si>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</si>
  <si>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</si>
  <si>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</si>
  <si>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</si>
  <si>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</si>
  <si>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</si>
  <si>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</si>
  <si>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</si>
  <si>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</si>
  <si>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</si>
  <si>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</si>
  <si>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</si>
  <si>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</si>
  <si>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</si>
  <si>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</si>
  <si>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</si>
  <si>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</si>
  <si>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</si>
  <si>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</si>
  <si>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</si>
  <si>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</si>
  <si>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</si>
  <si>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</si>
  <si>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</si>
  <si>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</si>
  <si>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</si>
  <si>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</si>
  <si>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</si>
  <si>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</si>
  <si>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</si>
  <si>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</si>
  <si>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</si>
  <si>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</si>
  <si>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</si>
  <si>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</si>
  <si>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</si>
  <si>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</si>
  <si>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</si>
  <si>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</si>
  <si>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</si>
  <si>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</si>
  <si>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</si>
  <si>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</si>
  <si>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</si>
  <si>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</si>
  <si>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</si>
  <si>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</si>
  <si>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</si>
  <si>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</si>
  <si>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</si>
  <si>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</si>
  <si>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</si>
  <si>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</si>
  <si>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</si>
  <si>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</si>
  <si>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</si>
  <si>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</si>
  <si>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</si>
  <si>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</si>
  <si>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</si>
  <si>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</si>
  <si>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</si>
  <si>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</si>
  <si>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</si>
  <si>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</si>
  <si>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</si>
  <si>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</si>
  <si>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</si>
  <si>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</si>
  <si>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</si>
  <si>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</si>
  <si>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</si>
  <si>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</si>
  <si>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</si>
  <si>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</si>
  <si>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</si>
  <si>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</si>
  <si>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</si>
  <si>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</si>
  <si>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</si>
  <si>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</si>
  <si>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</si>
  <si>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</si>
  <si>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</si>
  <si>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</si>
  <si>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</si>
  <si>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</si>
  <si>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</si>
  <si>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</si>
  <si>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</si>
  <si>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</si>
  <si>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</si>
  <si>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</si>
  <si>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</si>
  <si>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</si>
  <si>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</si>
  <si>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</si>
  <si>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</si>
  <si>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</si>
  <si>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</si>
  <si>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</si>
  <si>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</si>
  <si>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</si>
  <si>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</si>
  <si>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</si>
  <si>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</si>
  <si>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</si>
  <si>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</si>
  <si>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</si>
  <si>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</si>
  <si>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</si>
  <si>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</si>
  <si>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</si>
  <si>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</si>
  <si>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</si>
  <si>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</si>
  <si>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</si>
  <si>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</si>
  <si>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</si>
  <si>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</si>
  <si>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</si>
  <si>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</si>
  <si>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</si>
  <si>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</si>
  <si>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</si>
  <si>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</si>
  <si>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</si>
  <si>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</si>
  <si>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</si>
  <si>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</si>
  <si>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</si>
  <si>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</si>
  <si>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</si>
  <si>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</si>
  <si>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</si>
  <si>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</si>
  <si>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</si>
  <si>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</si>
  <si>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</si>
  <si>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</si>
  <si>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</si>
  <si>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</si>
  <si>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</si>
  <si>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</si>
  <si>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</si>
  <si>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</si>
  <si>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</si>
  <si>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</si>
  <si>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</si>
  <si>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</si>
  <si>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</si>
  <si>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</si>
  <si>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</si>
  <si>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</si>
  <si>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</si>
  <si>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</si>
  <si>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</si>
  <si>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</si>
  <si>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</si>
  <si>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</si>
  <si>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</si>
  <si>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</si>
  <si>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</si>
  <si>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</si>
  <si>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</si>
  <si>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</si>
  <si>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</si>
  <si>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</si>
  <si>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</si>
  <si>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</si>
  <si>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</si>
  <si>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</si>
  <si>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</si>
  <si>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</si>
  <si>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</si>
  <si>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</si>
  <si>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</si>
  <si>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</si>
  <si>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</si>
  <si>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</si>
  <si>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</si>
  <si>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</si>
  <si>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</si>
  <si>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</si>
  <si>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</si>
  <si>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</si>
  <si>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</si>
  <si>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</si>
  <si>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</si>
  <si>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</si>
  <si>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</si>
  <si>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</si>
  <si>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</si>
  <si>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</si>
  <si>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</si>
  <si>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</si>
  <si>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</si>
  <si>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</si>
  <si>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</si>
  <si>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</si>
  <si>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</si>
  <si>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</si>
  <si>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</si>
  <si>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</si>
  <si>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</si>
  <si>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</si>
  <si>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</si>
  <si>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</si>
  <si>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</si>
  <si>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</si>
  <si>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</si>
  <si>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</si>
  <si>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</si>
  <si>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</si>
  <si>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</si>
  <si>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</si>
  <si>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</si>
  <si>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</si>
  <si>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</si>
  <si>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</si>
  <si>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</si>
  <si>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</si>
  <si>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</si>
  <si>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</si>
  <si>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</si>
  <si>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</si>
  <si>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</si>
  <si>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</si>
  <si>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</si>
  <si>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</si>
  <si>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</si>
  <si>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</si>
  <si>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</si>
  <si>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</si>
  <si>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</si>
  <si>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</si>
  <si>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</si>
  <si>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</si>
  <si>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</si>
  <si>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</si>
  <si>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</si>
  <si>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</si>
  <si>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</si>
  <si>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</si>
  <si>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</si>
  <si>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</si>
  <si>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</si>
  <si>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</si>
  <si>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</si>
  <si>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</si>
  <si>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</si>
  <si>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</si>
  <si>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</si>
  <si>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</si>
  <si>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</si>
  <si>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</si>
  <si>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</si>
  <si>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</si>
  <si>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</si>
  <si>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</si>
  <si>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</si>
  <si>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</si>
  <si>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</si>
  <si>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</si>
  <si>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</si>
  <si>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</si>
  <si>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</si>
  <si>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</si>
  <si>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</si>
  <si>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</si>
  <si>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</si>
  <si>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</si>
  <si>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</si>
  <si>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</si>
  <si>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</si>
  <si>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</si>
  <si>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</si>
  <si>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</si>
  <si>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</si>
  <si>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</si>
  <si>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</si>
  <si>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</si>
  <si>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</si>
  <si>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</si>
  <si>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</si>
  <si>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</si>
  <si>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</si>
  <si>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</si>
  <si>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</si>
  <si>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</si>
  <si>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</si>
  <si>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</si>
  <si>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</si>
  <si>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</si>
  <si>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</si>
  <si>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</si>
  <si>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</si>
  <si>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</si>
  <si>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</si>
  <si>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</si>
  <si>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</si>
  <si>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</si>
  <si>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</si>
  <si>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</si>
  <si>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</si>
  <si>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</si>
  <si>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</si>
  <si>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</si>
  <si>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</si>
  <si>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</si>
  <si>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</si>
  <si>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</si>
  <si>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</si>
  <si>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</si>
  <si>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</si>
  <si>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</si>
  <si>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</si>
  <si>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</si>
  <si>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</si>
  <si>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</si>
  <si>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</si>
  <si>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</si>
  <si>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</si>
  <si>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</si>
  <si>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</si>
  <si>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</si>
  <si>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</si>
  <si>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</si>
  <si>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</si>
  <si>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</si>
  <si>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</si>
  <si>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</si>
  <si>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</si>
  <si>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</si>
  <si>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</si>
  <si>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</si>
  <si>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</si>
  <si>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</si>
  <si>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</si>
  <si>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</si>
  <si>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</si>
  <si>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</si>
  <si>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</si>
  <si>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</si>
  <si>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</si>
  <si>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</si>
  <si>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</si>
  <si>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</si>
  <si>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</si>
  <si>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</si>
  <si>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</si>
  <si>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</si>
  <si>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</si>
  <si>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</si>
  <si>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</si>
  <si>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</si>
  <si>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</si>
  <si>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</si>
  <si>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</si>
  <si>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</si>
  <si>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</si>
  <si>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</si>
  <si>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</si>
  <si>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</si>
  <si>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</si>
  <si>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</si>
  <si>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</si>
  <si>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</si>
  <si>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</si>
  <si>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</si>
  <si>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</si>
  <si>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</si>
  <si>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</si>
  <si>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</si>
  <si>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</si>
  <si>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</si>
  <si>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</si>
  <si>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</si>
  <si>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</si>
  <si>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</si>
  <si>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</si>
  <si>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</si>
  <si>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</si>
  <si>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</si>
  <si>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</si>
  <si>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</si>
  <si>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</si>
  <si>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</si>
  <si>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</si>
  <si>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</si>
  <si>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</si>
  <si>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</si>
  <si>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</si>
  <si>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</si>
  <si>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</si>
  <si>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</si>
  <si>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</si>
  <si>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</si>
  <si>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</si>
  <si>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</si>
  <si>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</si>
  <si>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</si>
  <si>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</si>
  <si>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</si>
  <si>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</si>
  <si>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</si>
  <si>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</si>
  <si>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</si>
  <si>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</si>
  <si>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</si>
  <si>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</si>
  <si>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</si>
  <si>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</si>
  <si>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</si>
  <si>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</si>
  <si>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</si>
  <si>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</si>
  <si>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</si>
  <si>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</si>
  <si>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</si>
  <si>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</si>
  <si>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</si>
  <si>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</si>
  <si>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</si>
  <si>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</si>
  <si>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</si>
  <si>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</si>
  <si>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</si>
  <si>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</si>
  <si>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</si>
  <si>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</si>
  <si>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</si>
  <si>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</si>
  <si>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</si>
  <si>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</si>
  <si>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</si>
  <si>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</si>
  <si>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</si>
  <si>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</si>
  <si>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</si>
  <si>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</si>
  <si>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</si>
  <si>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</si>
  <si>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</si>
  <si>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</si>
  <si>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</si>
  <si>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</si>
  <si>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</si>
  <si>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</si>
  <si>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</si>
  <si>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</si>
  <si>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</si>
  <si>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</si>
  <si>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</si>
  <si>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</si>
  <si>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</si>
  <si>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</si>
  <si>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</si>
  <si>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</si>
  <si>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</si>
  <si>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</si>
  <si>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</si>
  <si>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</si>
  <si>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</si>
  <si>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</si>
  <si>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</si>
  <si>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</si>
  <si>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</si>
  <si>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</si>
  <si>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</si>
  <si>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</si>
  <si>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</si>
  <si>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</si>
  <si>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</si>
  <si>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</si>
  <si>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</si>
  <si>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</si>
  <si>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</si>
  <si>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</si>
  <si>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</si>
  <si>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</si>
  <si>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</si>
  <si>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</si>
  <si>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</si>
  <si>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</si>
  <si>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</si>
  <si>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</si>
  <si>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</si>
  <si>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</si>
  <si>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</si>
  <si>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</si>
  <si>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</si>
  <si>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</si>
  <si>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</si>
  <si>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</si>
  <si>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</si>
  <si>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</si>
  <si>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</si>
  <si>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</si>
  <si>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</si>
  <si>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</si>
  <si>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</si>
  <si>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</si>
  <si>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</si>
  <si>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</si>
  <si>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</si>
  <si>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</si>
  <si>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</si>
  <si>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</si>
  <si>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</si>
  <si>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</si>
  <si>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</si>
  <si>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</si>
  <si>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</si>
  <si>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</si>
  <si>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</si>
  <si>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</si>
  <si>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</si>
  <si>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</si>
  <si>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</si>
  <si>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</si>
  <si>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</si>
  <si>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</si>
  <si>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</si>
  <si>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</si>
  <si>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</si>
  <si>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</si>
  <si>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</si>
  <si>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</si>
  <si>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</si>
  <si>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</si>
  <si>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</si>
  <si>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</si>
  <si>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</si>
  <si>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</si>
  <si>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</si>
  <si>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</si>
  <si>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</si>
  <si>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</si>
  <si>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</si>
  <si>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</si>
  <si>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</si>
  <si>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</si>
  <si>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</si>
  <si>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</si>
  <si>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</si>
  <si>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</si>
  <si>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</si>
  <si>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</si>
  <si>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</si>
  <si>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</si>
  <si>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</si>
  <si>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</si>
  <si>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</si>
  <si>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</si>
  <si>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</si>
  <si>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</si>
  <si>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</si>
  <si>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</si>
  <si>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</si>
  <si>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</si>
  <si>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</si>
  <si>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</si>
  <si>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</si>
  <si>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</si>
  <si>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</si>
  <si>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</si>
  <si>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</si>
  <si>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</si>
  <si>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</si>
  <si>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</si>
  <si>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</si>
  <si>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</si>
  <si>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</si>
  <si>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</si>
  <si>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</si>
  <si>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</si>
  <si>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</si>
  <si>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</si>
  <si>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</si>
  <si>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</si>
  <si>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</si>
  <si>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</si>
  <si>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</si>
  <si>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</si>
  <si>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</si>
  <si>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</si>
  <si>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</si>
  <si>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</si>
  <si>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</si>
  <si>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</si>
  <si>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</si>
  <si>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</si>
  <si>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</si>
  <si>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</si>
  <si>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</si>
  <si>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</si>
  <si>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</si>
  <si>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</si>
  <si>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</si>
  <si>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</si>
  <si>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</si>
  <si>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</si>
  <si>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</si>
  <si>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</si>
  <si>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</si>
  <si>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</si>
  <si>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</si>
  <si>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</si>
  <si>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</si>
  <si>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</si>
  <si>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</si>
  <si>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</si>
  <si>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</si>
  <si>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</si>
  <si>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</si>
  <si>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</si>
  <si>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</si>
  <si>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</si>
  <si>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</si>
  <si>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</si>
  <si>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</si>
  <si>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</si>
  <si>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</si>
  <si>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</si>
  <si>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</si>
  <si>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</si>
  <si>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</si>
  <si>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</si>
  <si>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</si>
  <si>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</si>
  <si>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</si>
  <si>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</si>
  <si>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</si>
  <si>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</si>
  <si>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</si>
  <si>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</si>
  <si>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</si>
  <si>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</si>
  <si>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</si>
  <si>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</si>
  <si>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</si>
  <si>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</si>
  <si>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</si>
  <si>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</si>
  <si>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</si>
  <si>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</si>
  <si>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</si>
  <si>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</si>
  <si>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</si>
  <si>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</si>
  <si>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</si>
  <si>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</si>
  <si>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</si>
  <si>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</si>
  <si>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</si>
  <si>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</si>
  <si>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</si>
  <si>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</si>
  <si>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</si>
  <si>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</si>
  <si>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</si>
  <si>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</si>
  <si>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</si>
  <si>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</si>
  <si>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</si>
  <si>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</si>
  <si>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</si>
  <si>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</si>
  <si>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</si>
  <si>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</si>
  <si>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</si>
  <si>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</si>
  <si>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</si>
  <si>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</si>
  <si>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</si>
  <si>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</si>
  <si>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</si>
  <si>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</si>
  <si>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</si>
  <si>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</si>
  <si>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</si>
  <si>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</si>
  <si>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</si>
  <si>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</si>
  <si>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</si>
  <si>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</si>
  <si>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</si>
  <si>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</si>
  <si>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</si>
  <si>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</si>
  <si>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</si>
  <si>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</si>
  <si>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</si>
  <si>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</si>
  <si>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</si>
  <si>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</si>
  <si>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</si>
  <si>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</si>
  <si>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</si>
  <si>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</si>
  <si>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</si>
  <si>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</si>
  <si>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</si>
  <si>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</si>
  <si>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</si>
  <si>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</si>
  <si>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</si>
  <si>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</si>
  <si>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</si>
  <si>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</si>
  <si>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</si>
  <si>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</si>
  <si>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</si>
  <si>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</si>
  <si>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</si>
  <si>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</si>
  <si>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</si>
  <si>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</si>
  <si>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</si>
  <si>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</si>
  <si>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</si>
  <si>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</si>
  <si>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</si>
  <si>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</si>
  <si>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</si>
  <si>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</si>
  <si>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</si>
  <si>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</si>
  <si>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</si>
  <si>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</si>
  <si>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</si>
  <si>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</si>
  <si>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</si>
  <si>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</si>
  <si>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</si>
  <si>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</si>
  <si>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</si>
  <si>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</si>
  <si>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</si>
  <si>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</si>
  <si>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</si>
  <si>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</si>
  <si>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</si>
  <si>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</si>
  <si>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</si>
  <si>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</si>
  <si>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</si>
  <si>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</si>
  <si>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</si>
  <si>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</si>
  <si>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</si>
  <si>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</si>
  <si>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</si>
  <si>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</si>
  <si>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</si>
  <si>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</si>
  <si>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</si>
  <si>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</si>
  <si>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</si>
  <si>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</si>
  <si>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</si>
  <si>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</si>
  <si>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</si>
  <si>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</si>
  <si>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</si>
  <si>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</si>
  <si>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</si>
  <si>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</si>
  <si>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</si>
  <si>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</si>
  <si>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</si>
  <si>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</si>
  <si>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</si>
  <si>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</si>
  <si>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</si>
  <si>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</si>
  <si>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</si>
  <si>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</si>
  <si>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</si>
  <si>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</si>
  <si>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</si>
  <si>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</si>
  <si>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</si>
  <si>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</si>
  <si>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</si>
  <si>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</si>
  <si>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</si>
  <si>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</si>
  <si>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</si>
  <si>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</si>
  <si>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</si>
  <si>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</si>
  <si>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</si>
  <si>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</si>
  <si>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</si>
  <si>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</si>
  <si>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</si>
  <si>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</si>
  <si>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</si>
  <si>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</si>
  <si>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</si>
  <si>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</si>
  <si>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</si>
  <si>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</si>
  <si>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</si>
  <si>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</si>
  <si>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</si>
  <si>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</si>
  <si>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</si>
  <si>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</si>
  <si>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</si>
  <si>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</si>
  <si>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</si>
  <si>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</si>
  <si>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</si>
  <si>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</si>
  <si>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</si>
  <si>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</si>
  <si>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</si>
  <si>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</si>
  <si>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</si>
  <si>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</si>
  <si>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</si>
  <si>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</si>
  <si>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</si>
  <si>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</si>
  <si>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</si>
  <si>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</si>
  <si>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</si>
  <si>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</si>
  <si>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</si>
  <si>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</si>
  <si>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</si>
  <si>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</si>
  <si>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</si>
  <si>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</si>
  <si>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</si>
  <si>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</si>
  <si>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</si>
  <si>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</si>
  <si>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</si>
  <si>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</si>
  <si>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</si>
  <si>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</si>
  <si>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</si>
  <si>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</si>
  <si>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</si>
  <si>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</si>
  <si>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</si>
  <si>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</si>
  <si>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</si>
  <si>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</si>
  <si>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</si>
  <si>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</si>
  <si>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</si>
  <si>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</si>
  <si>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</si>
  <si>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</si>
  <si>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</si>
  <si>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</si>
  <si>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</si>
  <si>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</si>
  <si>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</si>
  <si>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</si>
  <si>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</si>
  <si>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</si>
  <si>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</si>
  <si>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</si>
  <si>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</si>
  <si>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</si>
  <si>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</si>
  <si>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</si>
  <si>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</si>
  <si>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</si>
  <si>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</si>
  <si>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</si>
  <si>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</si>
  <si>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</si>
  <si>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</si>
  <si>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</si>
  <si>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</si>
  <si>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</si>
  <si>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</si>
  <si>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</si>
  <si>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</si>
  <si>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</si>
  <si>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</si>
  <si>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</si>
  <si>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</si>
  <si>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</si>
  <si>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</si>
  <si>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</si>
  <si>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</si>
  <si>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</si>
  <si>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</si>
  <si>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</si>
  <si>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</si>
  <si>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</si>
  <si>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</si>
  <si>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</si>
  <si>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</si>
  <si>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</si>
  <si>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</si>
  <si>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</si>
  <si>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</si>
  <si>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</si>
  <si>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</si>
  <si>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</si>
  <si>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</si>
  <si>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</si>
  <si>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</si>
  <si>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</si>
  <si>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</si>
  <si>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</si>
  <si>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</si>
  <si>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</si>
  <si>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</si>
  <si>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</si>
  <si>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</si>
  <si>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</si>
  <si>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</si>
  <si>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</si>
  <si>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</si>
  <si>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</si>
  <si>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</si>
  <si>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</si>
  <si>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</si>
  <si>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</si>
  <si>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</si>
  <si>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</si>
  <si>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</si>
  <si>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</si>
  <si>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</si>
  <si>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</si>
  <si>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</si>
  <si>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</si>
  <si>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</si>
  <si>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</si>
  <si>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</si>
  <si>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</si>
  <si>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</si>
  <si>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</si>
  <si>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</si>
  <si>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</si>
  <si>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</si>
  <si>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</si>
  <si>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</si>
  <si>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</si>
  <si>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</si>
  <si>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</si>
  <si>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</si>
  <si>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</si>
  <si>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</si>
  <si>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</si>
  <si>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</si>
  <si>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</si>
  <si>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</si>
  <si>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</si>
  <si>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</si>
  <si>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</si>
  <si>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</si>
  <si>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</si>
  <si>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</si>
  <si>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</si>
  <si>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</si>
  <si>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</si>
  <si>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</si>
  <si>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</si>
  <si>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</si>
  <si>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</si>
  <si>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</si>
  <si>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</si>
  <si>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</si>
  <si>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</si>
  <si>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</si>
  <si>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</si>
  <si>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</si>
  <si>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</si>
  <si>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</si>
  <si>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</si>
  <si>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</si>
  <si>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</si>
  <si>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</si>
  <si>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</si>
  <si>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</si>
  <si>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</si>
  <si>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</si>
  <si>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</si>
  <si>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</si>
  <si>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</si>
  <si>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</si>
  <si>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</si>
  <si>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</si>
  <si>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</si>
  <si>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</si>
  <si>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</si>
  <si>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</si>
  <si>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</si>
  <si>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</si>
  <si>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</si>
  <si>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</si>
  <si>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</si>
  <si>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</si>
  <si>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</si>
  <si>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</si>
  <si>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</si>
  <si>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</si>
  <si>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</si>
  <si>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</si>
  <si>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</si>
  <si>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</si>
  <si>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</si>
  <si>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</si>
  <si>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</si>
  <si>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</si>
  <si>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</si>
  <si>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</si>
  <si>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</si>
  <si>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</si>
  <si>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</si>
  <si>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</si>
  <si>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</si>
  <si>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</si>
  <si>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</si>
  <si>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</si>
  <si>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</si>
  <si>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</si>
  <si>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</si>
  <si>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</si>
  <si>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</si>
  <si>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</si>
  <si>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</si>
  <si>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</si>
  <si>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</si>
  <si>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</si>
  <si>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</si>
  <si>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</si>
  <si>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</si>
  <si>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</si>
  <si>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</si>
  <si>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</si>
  <si>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</si>
  <si>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</si>
  <si>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</si>
  <si>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</si>
  <si>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</si>
  <si>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</si>
  <si>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</si>
  <si>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</si>
  <si>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</si>
  <si>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</si>
  <si>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</si>
  <si>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</si>
  <si>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</si>
  <si>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</si>
  <si>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</si>
  <si>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</si>
  <si>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</si>
  <si>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</si>
  <si>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</si>
  <si>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</si>
  <si>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</si>
  <si>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</si>
  <si>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</si>
  <si>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</si>
  <si>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</si>
  <si>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</si>
  <si>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</si>
  <si>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</si>
  <si>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</si>
  <si>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</si>
  <si>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</si>
  <si>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</si>
  <si>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</si>
  <si>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</si>
  <si>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</si>
  <si>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</si>
  <si>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</si>
  <si>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</si>
  <si>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</si>
  <si>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</si>
  <si>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</si>
  <si>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</si>
  <si>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</si>
  <si>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</si>
  <si>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</si>
  <si>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</si>
  <si>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</si>
  <si>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</si>
  <si>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</si>
  <si>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</si>
  <si>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</si>
  <si>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</si>
  <si>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</si>
  <si>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</si>
  <si>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</si>
  <si>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</si>
  <si>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</si>
  <si>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</si>
  <si>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</si>
  <si>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</si>
  <si>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</si>
  <si>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</si>
  <si>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</si>
  <si>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</si>
  <si>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</si>
  <si>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</si>
  <si>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</si>
  <si>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</si>
  <si>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</si>
  <si>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</si>
  <si>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</si>
  <si>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</si>
  <si>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</si>
  <si>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</si>
  <si>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</si>
  <si>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</si>
  <si>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</si>
  <si>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</si>
  <si>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</si>
  <si>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</si>
  <si>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</si>
  <si>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</si>
  <si>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</si>
  <si>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</si>
  <si>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</si>
  <si>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</si>
  <si>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</si>
  <si>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</si>
  <si>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</si>
  <si>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</si>
  <si>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</si>
  <si>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</si>
  <si>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</si>
  <si>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</si>
  <si>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</si>
  <si>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</si>
  <si>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</si>
  <si>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</si>
  <si>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</si>
  <si>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</si>
  <si>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</si>
  <si>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</si>
  <si>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</si>
  <si>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</si>
  <si>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</si>
  <si>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</si>
  <si>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</si>
  <si>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</si>
  <si>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</si>
  <si>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</si>
  <si>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</si>
  <si>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</si>
  <si>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</si>
  <si>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</si>
  <si>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</si>
  <si>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</si>
  <si>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</si>
  <si>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</si>
  <si>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</si>
  <si>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</si>
  <si>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</si>
  <si>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</si>
  <si>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</si>
  <si>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</si>
  <si>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</si>
  <si>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</si>
  <si>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</si>
  <si>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</si>
  <si>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</si>
  <si>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</si>
  <si>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</si>
  <si>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</si>
  <si>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</si>
  <si>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</si>
  <si>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</si>
  <si>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</si>
  <si>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</si>
  <si>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</si>
  <si>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</si>
  <si>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</si>
  <si>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</si>
  <si>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</si>
  <si>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</si>
  <si>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</si>
  <si>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</si>
  <si>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</si>
  <si>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</si>
  <si>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</si>
  <si>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</si>
  <si>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</si>
  <si>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</si>
  <si>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</si>
  <si>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</si>
  <si>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</si>
  <si>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</si>
  <si>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</si>
  <si>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</si>
  <si>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</si>
  <si>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</si>
  <si>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</si>
  <si>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</si>
  <si>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</si>
  <si>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</si>
  <si>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</si>
  <si>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</si>
  <si>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</si>
  <si>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</si>
  <si>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</si>
  <si>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</si>
  <si>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</si>
  <si>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</si>
  <si>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</si>
  <si>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</si>
  <si>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</si>
  <si>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</si>
  <si>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</si>
  <si>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</si>
  <si>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</si>
  <si>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</si>
  <si>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</si>
  <si>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</si>
  <si>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</si>
  <si>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</si>
  <si>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</si>
  <si>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</si>
  <si>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</si>
  <si>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</si>
  <si>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</si>
  <si>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</si>
  <si>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</si>
  <si>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</si>
  <si>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</si>
  <si>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</si>
  <si>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</si>
  <si>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</si>
  <si>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</si>
  <si>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</si>
  <si>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</si>
  <si>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</si>
  <si>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</si>
  <si>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</si>
  <si>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</si>
  <si>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</si>
  <si>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</si>
  <si>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</si>
  <si>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</si>
  <si>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</si>
  <si>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</si>
  <si>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</si>
  <si>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</si>
  <si>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</si>
  <si>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</si>
  <si>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</si>
  <si>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</si>
  <si>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</si>
  <si>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</si>
  <si>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</si>
  <si>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</si>
  <si>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</si>
  <si>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</si>
  <si>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</si>
  <si>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</si>
  <si>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</si>
  <si>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</si>
  <si>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</si>
  <si>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</si>
  <si>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</si>
  <si>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</si>
  <si>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</si>
  <si>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</si>
  <si>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</si>
  <si>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</si>
  <si>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</si>
  <si>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</si>
  <si>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</si>
  <si>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</si>
  <si>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</si>
  <si>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</si>
  <si>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</si>
  <si>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</si>
  <si>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</si>
  <si>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</si>
  <si>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</si>
  <si>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</si>
  <si>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</si>
  <si>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</si>
  <si>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</si>
  <si>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</si>
  <si>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</si>
  <si>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</si>
  <si>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</si>
  <si>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</si>
  <si>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</si>
  <si>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</si>
  <si>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</si>
  <si>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</si>
  <si>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</si>
  <si>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</si>
  <si>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</si>
  <si>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</si>
  <si>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</si>
  <si>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</si>
  <si>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</si>
  <si>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</si>
  <si>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</si>
  <si>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</si>
  <si>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</si>
  <si>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</si>
  <si>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</si>
  <si>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</si>
  <si>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</si>
  <si>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</si>
  <si>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</si>
  <si>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</si>
  <si>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</si>
  <si>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</si>
  <si>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</si>
  <si>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</si>
  <si>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</si>
  <si>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</si>
  <si>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</si>
  <si>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</si>
  <si>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</si>
  <si>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</si>
  <si>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</si>
  <si>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</si>
  <si>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</si>
  <si>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</si>
  <si>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</si>
  <si>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</si>
  <si>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</si>
  <si>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</si>
  <si>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</si>
  <si>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</si>
  <si>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</si>
  <si>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</si>
  <si>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</si>
  <si>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</si>
  <si>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</si>
  <si>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</si>
  <si>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</si>
  <si>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</si>
  <si>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</si>
  <si>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</si>
  <si>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</si>
  <si>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</si>
  <si>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</si>
  <si>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</si>
  <si>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</si>
  <si>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</si>
  <si>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</si>
  <si>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</si>
  <si>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</si>
  <si>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</si>
  <si>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</si>
  <si>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</si>
  <si>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</si>
  <si>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</si>
  <si>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</si>
  <si>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</si>
  <si>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</si>
  <si>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</si>
  <si>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</si>
  <si>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</si>
  <si>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</si>
  <si>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</si>
  <si>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</si>
  <si>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</si>
  <si>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</si>
  <si>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</si>
  <si>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</si>
  <si>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</si>
  <si>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</si>
  <si>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</si>
  <si>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</si>
  <si>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</si>
  <si>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</si>
  <si>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</si>
  <si>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</si>
  <si>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</si>
  <si>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</si>
  <si>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</si>
  <si>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</si>
  <si>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</si>
  <si>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</si>
  <si>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</si>
  <si>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</si>
  <si>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</si>
  <si>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</si>
  <si>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</si>
  <si>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</si>
  <si>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</si>
  <si>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</si>
  <si>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</si>
  <si>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</si>
  <si>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</si>
  <si>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</si>
  <si>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</si>
  <si>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</si>
  <si>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</si>
  <si>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</si>
  <si>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</si>
  <si>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</si>
  <si>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</si>
  <si>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</si>
  <si>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</si>
  <si>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</si>
  <si>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</si>
  <si>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</si>
  <si>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</si>
  <si>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</si>
  <si>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</si>
  <si>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</si>
  <si>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</si>
  <si>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</si>
  <si>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</si>
  <si>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</si>
  <si>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</si>
  <si>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</si>
  <si>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</si>
  <si>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</si>
  <si>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</si>
  <si>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</si>
  <si>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</si>
  <si>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</si>
  <si>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</si>
  <si>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</si>
  <si>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</si>
  <si>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</si>
  <si>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</si>
  <si>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</si>
  <si>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</si>
  <si>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</si>
  <si>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</si>
  <si>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</si>
  <si>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</si>
  <si>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</si>
  <si>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</si>
  <si>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</si>
  <si>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</si>
  <si>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</si>
  <si>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</si>
  <si>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</si>
  <si>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</si>
  <si>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</si>
  <si>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</si>
  <si>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</si>
  <si>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</si>
  <si>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</si>
  <si>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</si>
  <si>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</si>
  <si>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</si>
  <si>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</si>
  <si>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</si>
  <si>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</si>
  <si>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</si>
  <si>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</si>
  <si>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</si>
  <si>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</si>
  <si>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</si>
  <si>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</si>
  <si>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</si>
  <si>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</si>
  <si>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</si>
  <si>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</si>
  <si>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</si>
  <si>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</si>
  <si>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</si>
  <si>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</si>
  <si>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</si>
  <si>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</si>
  <si>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</si>
  <si>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</si>
  <si>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</si>
  <si>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</si>
  <si>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</si>
  <si>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</si>
  <si>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</si>
  <si>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</si>
  <si>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</si>
  <si>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</si>
  <si>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</si>
  <si>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</si>
  <si>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</si>
  <si>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</si>
  <si>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</si>
  <si>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</si>
  <si>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</si>
  <si>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</si>
  <si>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</si>
  <si>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</si>
  <si>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</si>
  <si>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</si>
  <si>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</si>
  <si>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</si>
  <si>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</si>
  <si>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</si>
  <si>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</si>
  <si>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</si>
  <si>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</si>
  <si>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</si>
  <si>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</si>
  <si>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</si>
  <si>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</si>
  <si>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</si>
  <si>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</si>
  <si>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</si>
  <si>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</si>
  <si>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</si>
  <si>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</si>
  <si>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</si>
  <si>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</si>
  <si>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</si>
  <si>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</si>
  <si>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</si>
  <si>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</si>
  <si>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</si>
  <si>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</si>
  <si>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</si>
  <si>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</si>
  <si>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</si>
  <si>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</si>
  <si>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</si>
  <si>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</si>
  <si>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</si>
  <si>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</si>
  <si>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</si>
  <si>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</si>
  <si>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</si>
  <si>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</si>
  <si>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</si>
  <si>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</si>
  <si>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</si>
  <si>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</si>
  <si>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</si>
  <si>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</si>
  <si>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</si>
  <si>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</si>
  <si>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</si>
  <si>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</si>
  <si>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</si>
  <si>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</si>
  <si>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</si>
  <si>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</si>
  <si>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</si>
  <si>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</si>
  <si>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</si>
  <si>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</si>
  <si>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</si>
  <si>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</si>
  <si>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</si>
  <si>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</si>
  <si>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</si>
  <si>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</si>
  <si>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</si>
  <si>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</si>
  <si>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</si>
  <si>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</si>
  <si>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</si>
  <si>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</si>
  <si>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</si>
  <si>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</si>
  <si>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</si>
  <si>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</si>
  <si>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</si>
  <si>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</si>
  <si>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</si>
  <si>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</si>
  <si>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</si>
  <si>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</si>
  <si>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</si>
  <si>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</si>
  <si>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</si>
  <si>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</si>
  <si>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</si>
  <si>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</si>
  <si>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</si>
  <si>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</si>
  <si>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</si>
  <si>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</si>
  <si>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</si>
  <si>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</si>
  <si>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</si>
  <si>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</si>
  <si>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</si>
  <si>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</si>
  <si>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</si>
  <si>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</si>
  <si>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</si>
  <si>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</si>
  <si>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</si>
  <si>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</si>
  <si>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</si>
  <si>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</si>
  <si>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</si>
  <si>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</si>
  <si>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</si>
  <si>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</si>
  <si>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</si>
  <si>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</si>
  <si>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</si>
  <si>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</si>
  <si>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</si>
  <si>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</si>
  <si>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</si>
  <si>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</si>
  <si>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</si>
  <si>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</si>
  <si>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</si>
  <si>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</si>
  <si>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</si>
  <si>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</si>
  <si>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</si>
  <si>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</si>
  <si>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</si>
  <si>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</si>
  <si>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</si>
  <si>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</si>
  <si>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</si>
  <si>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</si>
  <si>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</si>
  <si>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</si>
  <si>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</si>
  <si>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</si>
  <si>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</si>
  <si>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</si>
  <si>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</si>
  <si>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</si>
  <si>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</si>
  <si>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</si>
  <si>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</si>
  <si>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</si>
  <si>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</si>
  <si>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</si>
  <si>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</si>
  <si>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</si>
  <si>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</si>
  <si>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</si>
  <si>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</si>
  <si>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</si>
  <si>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</si>
  <si>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</si>
  <si>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</si>
  <si>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</si>
  <si>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</si>
  <si>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</si>
  <si>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</si>
  <si>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</si>
  <si>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</si>
  <si>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</si>
  <si>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</si>
  <si>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</si>
  <si>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</si>
  <si>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</si>
  <si>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</si>
  <si>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</si>
  <si>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</si>
  <si>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</si>
  <si>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</si>
  <si>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</si>
  <si>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</si>
  <si>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</si>
  <si>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</si>
  <si>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</si>
  <si>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</si>
  <si>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</si>
  <si>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</si>
  <si>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</si>
  <si>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</si>
  <si>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</si>
  <si>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</si>
  <si>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</si>
  <si>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</si>
  <si>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</si>
  <si>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</si>
  <si>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</si>
  <si>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</si>
  <si>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</si>
  <si>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</si>
  <si>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</si>
  <si>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</si>
  <si>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</si>
  <si>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</si>
  <si>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</si>
  <si>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</si>
  <si>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</si>
  <si>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</si>
  <si>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</si>
  <si>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</si>
  <si>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</si>
  <si>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</si>
  <si>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</si>
  <si>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</si>
  <si>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</si>
  <si>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</si>
  <si>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</si>
  <si>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</si>
  <si>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</si>
  <si>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</si>
  <si>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</si>
  <si>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</si>
  <si>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</si>
  <si>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</si>
  <si>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</si>
  <si>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</si>
  <si>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</si>
  <si>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</si>
  <si>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</si>
  <si>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</si>
  <si>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</si>
  <si>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</si>
  <si>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</si>
  <si>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</si>
  <si>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</si>
  <si>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</si>
  <si>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</si>
  <si>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</si>
  <si>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</si>
  <si>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</si>
  <si>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</si>
  <si>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</si>
  <si>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</si>
  <si>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</si>
  <si>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</si>
  <si>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</si>
  <si>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</si>
  <si>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</si>
  <si>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</si>
  <si>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</si>
  <si>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</si>
  <si>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</si>
  <si>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</si>
  <si>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</si>
  <si>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</si>
  <si>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</si>
  <si>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</si>
  <si>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</si>
  <si>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</si>
  <si>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</si>
  <si>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</si>
  <si>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</si>
  <si>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</si>
  <si>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</si>
  <si>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</si>
  <si>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</si>
  <si>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</si>
  <si>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</si>
  <si>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</si>
  <si>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</si>
  <si>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</si>
  <si>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</si>
  <si>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</si>
  <si>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</si>
  <si>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</si>
  <si>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</si>
  <si>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</si>
  <si>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</si>
  <si>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</si>
  <si>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</si>
  <si>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</si>
  <si>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</si>
  <si>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</si>
  <si>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</si>
  <si>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</si>
  <si>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</si>
  <si>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</si>
  <si>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</si>
  <si>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</si>
  <si>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</si>
  <si>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</si>
  <si>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</si>
  <si>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</si>
  <si>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</si>
  <si>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</si>
  <si>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</si>
  <si>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</si>
  <si>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</si>
  <si>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</si>
  <si>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</si>
  <si>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</si>
  <si>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</si>
  <si>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</si>
  <si>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</si>
  <si>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</si>
  <si>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</si>
  <si>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</si>
  <si>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</si>
  <si>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</si>
  <si>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</si>
  <si>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</si>
  <si>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</si>
  <si>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</si>
  <si>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</si>
  <si>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</si>
  <si>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</si>
  <si>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</si>
  <si>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</si>
  <si>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</si>
  <si>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</si>
  <si>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</si>
  <si>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</si>
  <si>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</si>
  <si>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</si>
  <si>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</si>
  <si>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</si>
  <si>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</si>
  <si>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</si>
  <si>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</si>
  <si>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</si>
  <si>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</si>
  <si>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</si>
  <si>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</si>
  <si>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</si>
  <si>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</si>
  <si>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</si>
  <si>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</si>
  <si>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</si>
  <si>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</si>
  <si>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</si>
  <si>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</si>
  <si>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</si>
  <si>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</si>
  <si>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</si>
  <si>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</si>
  <si>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</si>
  <si>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</si>
  <si>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</si>
  <si>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</si>
  <si>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</si>
  <si>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</si>
  <si>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</si>
  <si>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</si>
  <si>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</si>
  <si>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</si>
  <si>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</si>
  <si>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</si>
  <si>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</si>
  <si>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</si>
  <si>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</si>
  <si>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</si>
  <si>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</si>
  <si>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</si>
  <si>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</si>
  <si>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</si>
  <si>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</si>
  <si>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</si>
  <si>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</si>
  <si>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</si>
  <si>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</si>
  <si>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</si>
  <si>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</si>
  <si>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</si>
  <si>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</si>
  <si>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</si>
  <si>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</si>
  <si>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</si>
  <si>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</si>
  <si>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</si>
  <si>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</si>
  <si>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</si>
  <si>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</si>
  <si>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</si>
  <si>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</si>
  <si>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</si>
  <si>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</si>
  <si>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</si>
  <si>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</si>
  <si>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</si>
  <si>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</si>
  <si>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</si>
  <si>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</si>
  <si>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</si>
  <si>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</si>
  <si>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</si>
  <si>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</si>
  <si>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</si>
  <si>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</si>
  <si>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</si>
  <si>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</si>
  <si>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</si>
  <si>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</si>
  <si>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</si>
  <si>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</si>
  <si>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</si>
  <si>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</si>
  <si>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</si>
  <si>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</si>
  <si>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</si>
  <si>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</si>
  <si>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</si>
  <si>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</si>
  <si>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</si>
  <si>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</si>
  <si>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</si>
  <si>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</si>
  <si>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</si>
  <si>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</si>
  <si>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</si>
  <si>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</si>
  <si>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</si>
  <si>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</si>
  <si>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</si>
  <si>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</si>
  <si>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</si>
  <si>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</si>
  <si>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</si>
  <si>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</si>
  <si>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</si>
  <si>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</si>
  <si>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</si>
  <si>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</si>
  <si>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</si>
  <si>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</si>
  <si>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</si>
  <si>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</si>
  <si>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</si>
  <si>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</si>
  <si>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</si>
  <si>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</si>
  <si>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</si>
  <si>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</si>
  <si>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</si>
  <si>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</si>
  <si>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</si>
  <si>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</si>
  <si>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</si>
  <si>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</si>
  <si>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</si>
  <si>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</si>
  <si>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</si>
  <si>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</si>
  <si>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</si>
  <si>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</si>
  <si>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</si>
  <si>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</si>
  <si>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</si>
  <si>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</si>
  <si>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</si>
  <si>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</si>
  <si>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</si>
  <si>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</si>
  <si>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</si>
  <si>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</si>
  <si>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</si>
  <si>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</si>
  <si>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</si>
  <si>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</si>
  <si>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</si>
  <si>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</si>
  <si>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</si>
  <si>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</si>
  <si>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</si>
  <si>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</si>
  <si>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</si>
  <si>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</si>
  <si>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</si>
  <si>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</si>
  <si>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</si>
  <si>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</si>
  <si>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</si>
  <si>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</si>
  <si>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</si>
  <si>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</si>
  <si>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</si>
  <si>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</si>
  <si>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</si>
  <si>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</si>
  <si>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</si>
  <si>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</si>
  <si>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</si>
  <si>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</si>
  <si>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</si>
  <si>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</si>
  <si>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</si>
  <si>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</si>
  <si>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</si>
  <si>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</si>
  <si>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</si>
  <si>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</si>
  <si>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</si>
  <si>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</si>
  <si>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</si>
  <si>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</si>
  <si>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</si>
  <si>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</si>
  <si>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</si>
  <si>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</si>
  <si>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</si>
  <si>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</si>
  <si>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</si>
  <si>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</si>
  <si>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</si>
  <si>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</si>
  <si>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</si>
  <si>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</si>
  <si>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</si>
  <si>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</si>
  <si>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</si>
  <si>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</si>
  <si>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</si>
  <si>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</si>
  <si>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</si>
  <si>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</si>
  <si>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</si>
  <si>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</si>
  <si>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</si>
  <si>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</si>
  <si>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</si>
  <si>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</si>
  <si>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</si>
  <si>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</si>
  <si>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</si>
  <si>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</si>
  <si>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</si>
  <si>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</si>
  <si>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</si>
  <si>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</si>
  <si>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</si>
  <si>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</si>
  <si>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</si>
  <si>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</si>
  <si>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</si>
  <si>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</si>
  <si>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</si>
  <si>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</si>
  <si>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</si>
  <si>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</si>
  <si>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</si>
  <si>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</si>
  <si>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</si>
  <si>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</si>
  <si>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</si>
  <si>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</si>
  <si>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</si>
  <si>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</si>
  <si>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</si>
  <si>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</si>
  <si>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</si>
  <si>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</si>
  <si>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</si>
  <si>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</si>
  <si>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</si>
  <si>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</si>
  <si>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</si>
  <si>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</si>
  <si>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</si>
  <si>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</si>
  <si>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</si>
  <si>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</si>
  <si>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</si>
  <si>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</si>
  <si>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</si>
  <si>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</si>
  <si>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</si>
  <si>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</si>
  <si>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</si>
  <si>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</si>
  <si>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</si>
  <si>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</si>
  <si>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</si>
  <si>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</si>
  <si>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</si>
  <si>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</si>
  <si>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</si>
  <si>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</si>
  <si>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</si>
  <si>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</si>
  <si>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</si>
  <si>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</si>
  <si>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</si>
  <si>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</si>
  <si>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</si>
  <si>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</si>
  <si>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</si>
  <si>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</si>
  <si>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</si>
  <si>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</si>
  <si>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</si>
  <si>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</si>
  <si>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</si>
  <si>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</si>
  <si>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</si>
  <si>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</si>
  <si>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</si>
  <si>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</si>
  <si>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</si>
  <si>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</si>
  <si>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</si>
  <si>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</si>
  <si>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</si>
  <si>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</si>
  <si>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</si>
  <si>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</si>
  <si>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</si>
  <si>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</si>
  <si>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</si>
  <si>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</si>
  <si>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</si>
  <si>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</si>
  <si>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</si>
  <si>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</si>
  <si>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</si>
  <si>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</si>
  <si>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</si>
  <si>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</si>
  <si>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</si>
  <si>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</si>
  <si>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</si>
  <si>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</si>
  <si>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</si>
  <si>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</si>
  <si>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</si>
  <si>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</si>
  <si>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</si>
  <si>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</si>
  <si>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</si>
  <si>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</si>
  <si>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</si>
  <si>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</si>
  <si>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</si>
  <si>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</si>
  <si>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</si>
  <si>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</si>
  <si>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</si>
  <si>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</si>
  <si>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</si>
  <si>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</si>
  <si>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</si>
  <si>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</si>
  <si>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</si>
  <si>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</si>
  <si>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</si>
  <si>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</si>
  <si>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</si>
  <si>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</si>
  <si>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</si>
  <si>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</si>
  <si>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</si>
  <si>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</si>
  <si>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</si>
  <si>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</si>
  <si>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</si>
  <si>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</si>
  <si>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</si>
  <si>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</si>
  <si>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</si>
  <si>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</si>
  <si>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</si>
  <si>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</si>
  <si>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</si>
  <si>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</si>
  <si>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</si>
  <si>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</si>
  <si>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</si>
  <si>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</si>
  <si>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</si>
  <si>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</si>
  <si>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</si>
  <si>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</si>
  <si>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</si>
  <si>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</si>
  <si>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</si>
  <si>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</si>
  <si>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</si>
  <si>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</si>
  <si>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</si>
  <si>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</si>
  <si>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</si>
  <si>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</si>
  <si>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</si>
  <si>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</si>
  <si>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</si>
  <si>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</si>
  <si>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</si>
  <si>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</si>
  <si>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</si>
  <si>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</si>
  <si>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</si>
  <si>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</si>
  <si>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</si>
  <si>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</si>
  <si>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</si>
  <si>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</si>
  <si>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</si>
  <si>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</si>
  <si>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</si>
  <si>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</si>
  <si>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</si>
  <si>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</si>
  <si>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</si>
  <si>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</si>
  <si>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</si>
  <si>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</si>
  <si>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</si>
  <si>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</si>
  <si>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</si>
  <si>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</si>
  <si>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</si>
  <si>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</si>
  <si>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</si>
  <si>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</si>
  <si>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</si>
  <si>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</si>
  <si>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</si>
  <si>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</si>
  <si>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</si>
  <si>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</si>
  <si>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</si>
  <si>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</si>
  <si>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</si>
  <si>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</si>
  <si>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</si>
  <si>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</si>
  <si>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</si>
  <si>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</si>
  <si>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</si>
  <si>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</si>
  <si>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</si>
  <si>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</si>
  <si>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</si>
  <si>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</si>
  <si>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</si>
  <si>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</si>
  <si>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</si>
  <si>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</si>
  <si>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</si>
  <si>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</si>
  <si>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</si>
  <si>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</si>
  <si>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</si>
  <si>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</si>
  <si>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</si>
  <si>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</si>
  <si>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</si>
  <si>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</si>
  <si>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</si>
  <si>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</si>
  <si>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</si>
  <si>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</si>
  <si>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</si>
  <si>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</si>
  <si>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</si>
  <si>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</si>
  <si>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</si>
  <si>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</si>
  <si>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</si>
  <si>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</si>
  <si>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</si>
  <si>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</si>
  <si>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</si>
  <si>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</si>
  <si>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</si>
  <si>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</si>
  <si>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</si>
  <si>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</si>
  <si>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</si>
  <si>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</si>
  <si>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</si>
  <si>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</si>
  <si>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</si>
  <si>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</si>
  <si>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</si>
  <si>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</si>
  <si>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</si>
  <si>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</si>
  <si>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</si>
  <si>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</si>
  <si>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</si>
  <si>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</si>
  <si>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</si>
  <si>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</si>
  <si>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</si>
  <si>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</si>
  <si>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</si>
  <si>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</si>
  <si>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</si>
  <si>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</si>
  <si>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</si>
  <si>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</si>
  <si>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</si>
  <si>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</si>
  <si>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</si>
  <si>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</si>
  <si>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</si>
  <si>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</si>
  <si>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</si>
  <si>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</si>
  <si>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</si>
  <si>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</si>
  <si>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</si>
  <si>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</si>
  <si>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</si>
  <si>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</si>
  <si>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</si>
  <si>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</si>
  <si>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</si>
  <si>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</si>
  <si>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</si>
  <si>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</si>
  <si>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</si>
  <si>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</si>
  <si>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</si>
  <si>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</si>
  <si>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</si>
  <si>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</si>
  <si>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</si>
  <si>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</si>
  <si>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</si>
  <si>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</si>
  <si>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</si>
  <si>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</si>
  <si>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</si>
  <si>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</si>
  <si>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</si>
  <si>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</si>
  <si>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</si>
  <si>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</si>
  <si>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</si>
  <si>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</si>
  <si>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</si>
  <si>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</si>
  <si>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</si>
  <si>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</si>
  <si>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</si>
  <si>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</si>
  <si>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</si>
  <si>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</si>
  <si>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</si>
  <si>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</si>
  <si>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</si>
  <si>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</si>
  <si>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</si>
  <si>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</si>
  <si>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</si>
  <si>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</si>
  <si>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</si>
  <si>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</si>
  <si>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</si>
  <si>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</si>
  <si>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</si>
  <si>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</si>
  <si>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</si>
  <si>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</si>
  <si>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</si>
  <si>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</si>
  <si>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</si>
  <si>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</si>
  <si>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</si>
  <si>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</si>
  <si>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</si>
  <si>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</si>
  <si>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</si>
  <si>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</si>
  <si>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</si>
  <si>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</si>
  <si>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</si>
  <si>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</si>
  <si>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</si>
  <si>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</si>
  <si>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</si>
  <si>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</si>
  <si>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</si>
  <si>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</si>
  <si>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</si>
  <si>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</si>
  <si>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</si>
  <si>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</si>
  <si>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</si>
  <si>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</si>
  <si>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</si>
  <si>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</si>
  <si>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</si>
  <si>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</si>
  <si>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</si>
  <si>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</si>
  <si>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</si>
  <si>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</si>
  <si>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</si>
  <si>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</si>
  <si>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</si>
  <si>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</si>
  <si>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</si>
  <si>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</si>
  <si>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</si>
  <si>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</si>
  <si>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</si>
  <si>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</si>
  <si>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</si>
  <si>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</si>
  <si>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</si>
  <si>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</si>
  <si>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</si>
  <si>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</si>
  <si>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</si>
  <si>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</si>
  <si>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</si>
  <si>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</si>
  <si>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</si>
  <si>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</si>
  <si>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</si>
  <si>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</si>
  <si>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</si>
  <si>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</si>
  <si>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</si>
  <si>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</si>
  <si>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</si>
  <si>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</si>
  <si>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</si>
  <si>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</si>
  <si>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</si>
  <si>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</si>
  <si>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</si>
  <si>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</si>
  <si>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</si>
  <si>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</si>
  <si>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</si>
  <si>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</si>
  <si>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</si>
  <si>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</si>
  <si>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</si>
  <si>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</si>
  <si>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</si>
  <si>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</si>
  <si>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</si>
  <si>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</si>
  <si>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</si>
  <si>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</si>
  <si>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</si>
  <si>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</si>
  <si>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</si>
  <si>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</si>
  <si>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</si>
  <si>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</si>
  <si>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</si>
  <si>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</si>
  <si>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</si>
  <si>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</si>
  <si>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</si>
  <si>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</si>
  <si>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</si>
  <si>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</si>
  <si>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</si>
  <si>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</si>
  <si>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</si>
  <si>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</si>
  <si>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</si>
  <si>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</si>
  <si>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</si>
  <si>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</si>
  <si>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</si>
  <si>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</si>
  <si>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</si>
  <si>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</si>
  <si>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</si>
  <si>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</si>
  <si>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</si>
  <si>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</si>
  <si>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</si>
  <si>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</si>
  <si>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</si>
  <si>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</si>
  <si>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</si>
  <si>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</si>
  <si>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</si>
  <si>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</si>
  <si>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</si>
  <si>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</si>
  <si>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</si>
  <si>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</si>
  <si>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</si>
  <si>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</si>
  <si>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</si>
  <si>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</si>
  <si>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</si>
  <si>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</si>
  <si>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</si>
  <si>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</si>
  <si>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</si>
  <si>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</si>
  <si>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</si>
  <si>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</si>
  <si>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</si>
  <si>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</si>
  <si>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</si>
  <si>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</si>
  <si>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</si>
  <si>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</si>
  <si>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</si>
  <si>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</si>
  <si>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</si>
  <si>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</si>
  <si>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</si>
  <si>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</si>
  <si>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</si>
  <si>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</si>
  <si>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</si>
  <si>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</si>
  <si>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</si>
  <si>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</si>
  <si>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</si>
  <si>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</si>
  <si>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</si>
  <si>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</si>
  <si>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</si>
  <si>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</si>
  <si>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</si>
  <si>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</si>
  <si>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</si>
  <si>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</si>
  <si>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</si>
  <si>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</si>
  <si>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</si>
  <si>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</si>
  <si>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</si>
  <si>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</si>
  <si>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</si>
  <si>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</si>
  <si>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</si>
  <si>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</si>
  <si>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</si>
  <si>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</si>
  <si>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</si>
  <si>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</si>
  <si>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</si>
  <si>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</si>
  <si>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</si>
  <si>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</si>
  <si>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</si>
  <si>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</si>
  <si>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</si>
  <si>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</si>
  <si>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</si>
  <si>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</si>
  <si>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</si>
  <si>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</si>
  <si>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</si>
  <si>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</si>
  <si>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</si>
  <si>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</si>
  <si>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</si>
  <si>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</si>
  <si>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</si>
  <si>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</si>
  <si>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</si>
  <si>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</si>
  <si>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</si>
  <si>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</si>
  <si>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</si>
  <si>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</si>
  <si>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</si>
  <si>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</si>
  <si>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</si>
  <si>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</si>
  <si>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</si>
  <si>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</si>
  <si>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</si>
  <si>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</si>
  <si>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</si>
  <si>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</si>
  <si>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</si>
  <si>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</si>
  <si>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</si>
  <si>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</si>
  <si>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</si>
  <si>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</si>
  <si>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</si>
  <si>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</si>
  <si>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</si>
  <si>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</si>
  <si>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</si>
  <si>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</si>
  <si>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</si>
  <si>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</si>
  <si>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</si>
  <si>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</si>
  <si>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</si>
  <si>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</si>
  <si>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</si>
  <si>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</si>
  <si>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</si>
  <si>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</si>
  <si>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</si>
  <si>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</si>
  <si>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</si>
  <si>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</si>
  <si>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</si>
  <si>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</si>
  <si>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</si>
  <si>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</si>
  <si>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</si>
  <si>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</si>
  <si>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</si>
  <si>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</si>
  <si>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</si>
  <si>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</si>
  <si>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</si>
  <si>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</si>
  <si>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</si>
  <si>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</si>
  <si>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</si>
  <si>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</si>
  <si>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</si>
  <si>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</si>
  <si>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</si>
  <si>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</si>
  <si>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</si>
  <si>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</si>
  <si>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</si>
  <si>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</si>
  <si>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</si>
  <si>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</si>
  <si>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</si>
  <si>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</si>
  <si>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</si>
  <si>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</si>
  <si>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</si>
  <si>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</si>
  <si>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</si>
  <si>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</si>
  <si>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</si>
  <si>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</si>
  <si>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</si>
  <si>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</si>
  <si>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</si>
  <si>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</si>
  <si>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</si>
  <si>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</si>
  <si>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</si>
  <si>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</si>
  <si>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</si>
  <si>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</si>
  <si>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</si>
  <si>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</si>
  <si>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</si>
  <si>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</si>
  <si>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</si>
  <si>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</si>
  <si>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</si>
  <si>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</si>
  <si>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</si>
  <si>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</si>
  <si>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</si>
  <si>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</si>
  <si>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</si>
  <si>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</si>
  <si>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</si>
  <si>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</si>
  <si>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</si>
  <si>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</si>
  <si>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</si>
  <si>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</si>
  <si>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</si>
  <si>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</si>
  <si>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</si>
  <si>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</si>
  <si>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</si>
  <si>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</si>
  <si>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</si>
  <si>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</si>
  <si>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</si>
  <si>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</si>
  <si>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</si>
  <si>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</si>
  <si>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</si>
  <si>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</si>
  <si>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</si>
  <si>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</si>
  <si>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</si>
  <si>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</si>
  <si>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</si>
  <si>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</si>
  <si>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</si>
  <si>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</si>
  <si>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</si>
  <si>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</si>
  <si>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</si>
  <si>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</si>
  <si>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</si>
  <si>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</si>
  <si>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</si>
  <si>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</si>
  <si>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</si>
  <si>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</si>
  <si>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</si>
  <si>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</si>
  <si>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</si>
  <si>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</si>
  <si>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</si>
  <si>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</si>
  <si>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</si>
  <si>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</si>
  <si>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</si>
  <si>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</si>
  <si>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</si>
  <si>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</si>
  <si>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</si>
  <si>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</si>
  <si>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</si>
  <si>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</si>
  <si>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</si>
  <si>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</si>
  <si>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</si>
  <si>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</si>
  <si>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</si>
  <si>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</si>
  <si>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</si>
  <si>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</si>
  <si>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</si>
  <si>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</si>
  <si>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</si>
  <si>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</si>
  <si>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</si>
  <si>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</si>
  <si>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</si>
  <si>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</si>
  <si>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</si>
  <si>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</si>
  <si>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</si>
  <si>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</si>
  <si>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</si>
  <si>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</si>
  <si>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</si>
  <si>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</si>
  <si>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</si>
  <si>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</si>
  <si>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</si>
  <si>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</si>
  <si>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</si>
  <si>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</si>
  <si>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</si>
  <si>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</si>
  <si>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</si>
  <si>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</si>
  <si>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</si>
  <si>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</si>
  <si>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</si>
  <si>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</si>
  <si>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</si>
  <si>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</si>
  <si>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</si>
  <si>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</si>
  <si>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</si>
  <si>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</si>
  <si>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</si>
  <si>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</si>
  <si>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</si>
  <si>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</si>
  <si>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</si>
  <si>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</si>
  <si>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</si>
  <si>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</si>
  <si>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</si>
  <si>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</si>
  <si>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</si>
  <si>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</si>
  <si>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</si>
  <si>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</si>
  <si>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</si>
  <si>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</si>
  <si>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</si>
  <si>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</si>
  <si>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</si>
  <si>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</si>
  <si>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</si>
  <si>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</si>
  <si>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</si>
  <si>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</si>
  <si>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</si>
  <si>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</si>
  <si>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</si>
  <si>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</si>
  <si>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</si>
  <si>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</si>
  <si>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</si>
  <si>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</si>
  <si>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</si>
  <si>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</si>
  <si>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</si>
  <si>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</si>
  <si>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</si>
  <si>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</si>
  <si>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</si>
  <si>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</si>
  <si>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</si>
  <si>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</si>
  <si>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</si>
  <si>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</si>
  <si>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</si>
  <si>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</si>
  <si>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</si>
  <si>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</si>
  <si>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</si>
  <si>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</si>
  <si>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</si>
  <si>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</si>
  <si>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</si>
  <si>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</si>
  <si>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</si>
  <si>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</si>
  <si>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</si>
  <si>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</si>
  <si>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</si>
  <si>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</si>
  <si>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</si>
  <si>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</si>
  <si>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</si>
  <si>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</si>
  <si>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</si>
  <si>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</si>
  <si>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</si>
  <si>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</si>
  <si>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</si>
  <si>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</si>
  <si>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</si>
  <si>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</si>
  <si>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</si>
  <si>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</si>
  <si>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</si>
  <si>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</si>
  <si>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</si>
  <si>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</si>
  <si>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</si>
  <si>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</si>
  <si>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</si>
  <si>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</si>
  <si>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</si>
  <si>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</si>
  <si>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</si>
  <si>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</si>
  <si>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</si>
  <si>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</si>
  <si>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</si>
  <si>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</si>
  <si>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</si>
  <si>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</si>
  <si>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</si>
  <si>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</si>
  <si>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</si>
  <si>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</si>
  <si>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</si>
  <si>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</si>
  <si>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</si>
  <si>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</si>
  <si>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</si>
  <si>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</si>
  <si>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</si>
  <si>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</si>
  <si>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</si>
  <si>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</si>
  <si>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</si>
  <si>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</si>
  <si>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</si>
  <si>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</si>
  <si>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</si>
  <si>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</si>
  <si>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</si>
  <si>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</si>
  <si>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</si>
  <si>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</si>
  <si>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</si>
  <si>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</si>
  <si>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</si>
  <si>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</si>
  <si>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</si>
  <si>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</si>
  <si>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</si>
  <si>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</si>
  <si>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</si>
  <si>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</si>
  <si>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</si>
  <si>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</si>
  <si>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</si>
  <si>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</si>
  <si>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</si>
  <si>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</si>
  <si>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</si>
  <si>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</si>
  <si>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</si>
  <si>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</si>
  <si>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</si>
  <si>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</si>
  <si>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</si>
  <si>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</si>
  <si>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</si>
  <si>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</si>
  <si>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</si>
  <si>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</si>
  <si>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</si>
  <si>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</si>
  <si>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</si>
  <si>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</si>
  <si>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</si>
  <si>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</si>
  <si>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</si>
  <si>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</si>
  <si>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</si>
  <si>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</si>
  <si>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</si>
  <si>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</si>
  <si>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</si>
  <si>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</si>
  <si>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</si>
  <si>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</si>
  <si>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</si>
  <si>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</si>
  <si>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</si>
  <si>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</si>
  <si>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</si>
  <si>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</si>
  <si>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</si>
  <si>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</si>
  <si>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</si>
  <si>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</si>
  <si>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</si>
  <si>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</si>
  <si>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</si>
  <si>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</si>
  <si>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</si>
  <si>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</si>
  <si>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</si>
  <si>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</si>
  <si>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</si>
  <si>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</si>
  <si>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</si>
  <si>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</si>
  <si>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</si>
  <si>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</si>
  <si>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</si>
  <si>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</si>
  <si>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</si>
  <si>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</si>
  <si>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</si>
  <si>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</si>
  <si>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</si>
  <si>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</si>
  <si>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</si>
  <si>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</si>
  <si>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</si>
  <si>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</si>
  <si>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</si>
  <si>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</si>
  <si>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</si>
  <si>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</si>
  <si>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</si>
  <si>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</si>
  <si>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</si>
  <si>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</si>
  <si>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</si>
  <si>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</si>
  <si>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</si>
  <si>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</si>
  <si>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</si>
  <si>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</si>
  <si>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</si>
  <si>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</si>
  <si>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</si>
  <si>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</si>
  <si>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</si>
  <si>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</si>
  <si>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</si>
  <si>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</si>
  <si>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</si>
  <si>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</si>
  <si>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</si>
  <si>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</si>
  <si>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</si>
  <si>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</si>
  <si>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</si>
  <si>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</si>
  <si>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</si>
  <si>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</si>
  <si>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</si>
  <si>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</si>
  <si>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</si>
  <si>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</si>
  <si>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</si>
  <si>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</si>
  <si>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</si>
  <si>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</si>
  <si>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</si>
  <si>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</si>
  <si>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</si>
  <si>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</si>
  <si>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</si>
  <si>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</si>
  <si>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</si>
  <si>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</si>
  <si>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</si>
  <si>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</si>
  <si>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</si>
  <si>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</si>
  <si>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</si>
  <si>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</si>
  <si>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</si>
  <si>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</si>
  <si>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</si>
  <si>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</si>
  <si>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</si>
  <si>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</si>
  <si>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</si>
  <si>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</si>
  <si>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</si>
  <si>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</si>
  <si>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</si>
  <si>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</si>
  <si>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</si>
  <si>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</si>
  <si>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</si>
  <si>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</si>
  <si>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</si>
  <si>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</si>
  <si>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</si>
  <si>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</si>
  <si>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</si>
  <si>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</si>
  <si>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</si>
  <si>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</si>
  <si>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</si>
  <si>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</si>
  <si>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</si>
  <si>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</si>
  <si>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</si>
  <si>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</si>
  <si>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</si>
  <si>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</si>
  <si>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</si>
  <si>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</si>
  <si>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</si>
  <si>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</si>
  <si>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</si>
  <si>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</si>
  <si>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</si>
  <si>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</si>
  <si>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</si>
  <si>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</si>
  <si>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</si>
  <si>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</si>
  <si>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</si>
  <si>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</si>
  <si>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</si>
  <si>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</si>
  <si>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</si>
  <si>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</si>
  <si>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</si>
  <si>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</si>
  <si>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</si>
  <si>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</si>
  <si>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</si>
  <si>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</si>
  <si>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</si>
  <si>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</si>
  <si>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</si>
  <si>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</si>
  <si>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</si>
  <si>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</si>
  <si>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</si>
  <si>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</si>
  <si>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</si>
  <si>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</si>
  <si>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</si>
  <si>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</si>
  <si>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</si>
  <si>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</si>
  <si>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</si>
  <si>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</si>
  <si>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</si>
  <si>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</si>
  <si>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</si>
  <si>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</si>
  <si>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</si>
  <si>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</si>
  <si>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</si>
  <si>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</si>
  <si>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</si>
  <si>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</si>
  <si>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</si>
  <si>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</si>
  <si>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</si>
  <si>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</si>
  <si>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</si>
  <si>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</si>
  <si>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</si>
  <si>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</si>
  <si>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</si>
  <si>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</si>
  <si>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</si>
  <si>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</si>
  <si>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</si>
  <si>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</si>
  <si>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</si>
  <si>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</si>
  <si>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</si>
  <si>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</si>
  <si>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</si>
  <si>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</si>
  <si>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</si>
  <si>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</si>
  <si>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</si>
  <si>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</si>
  <si>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</si>
  <si>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</si>
  <si>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</si>
  <si>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</si>
  <si>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</si>
  <si>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</si>
  <si>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</si>
  <si>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</si>
  <si>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</si>
  <si>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</si>
  <si>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</si>
  <si>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</si>
  <si>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</si>
  <si>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</si>
  <si>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</si>
  <si>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</si>
  <si>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</si>
  <si>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</si>
  <si>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</si>
  <si>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</si>
  <si>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</si>
  <si>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</si>
  <si>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</si>
  <si>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</si>
  <si>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</si>
  <si>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</si>
  <si>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</si>
  <si>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</si>
  <si>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</si>
  <si>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</si>
  <si>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</si>
  <si>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</si>
  <si>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</si>
  <si>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</si>
  <si>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</si>
  <si>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</si>
  <si>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</si>
  <si>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</si>
  <si>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</si>
  <si>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</si>
  <si>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</si>
  <si>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</si>
  <si>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</si>
  <si>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</si>
  <si>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</si>
  <si>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</si>
  <si>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</si>
  <si>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</si>
  <si>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</si>
  <si>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</si>
  <si>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</si>
  <si>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</si>
  <si>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</si>
  <si>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</si>
  <si>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</si>
  <si>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</si>
  <si>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</si>
  <si>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</si>
  <si>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</si>
  <si>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</si>
  <si>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</si>
  <si>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</si>
  <si>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</si>
  <si>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</si>
  <si>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</si>
  <si>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</si>
  <si>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</si>
  <si>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</si>
  <si>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</si>
  <si>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</si>
  <si>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</si>
  <si>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</si>
  <si>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</si>
  <si>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</si>
  <si>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</si>
  <si>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</si>
  <si>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</si>
  <si>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</si>
  <si>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</si>
  <si>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</si>
  <si>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</si>
  <si>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</si>
  <si>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</si>
  <si>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</si>
  <si>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</si>
  <si>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</si>
  <si>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</si>
  <si>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</si>
  <si>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</si>
  <si>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</si>
  <si>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</si>
  <si>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</si>
  <si>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</si>
  <si>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</si>
  <si>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</si>
  <si>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</si>
  <si>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</si>
  <si>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</si>
  <si>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</si>
  <si>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</si>
  <si>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</si>
  <si>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</si>
  <si>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</si>
  <si>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</si>
  <si>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</si>
  <si>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</si>
  <si>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</si>
  <si>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</si>
  <si>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</si>
  <si>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</si>
  <si>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</si>
  <si>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</si>
  <si>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</si>
  <si>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</si>
  <si>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</si>
  <si>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</si>
  <si>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</si>
  <si>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</si>
  <si>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</si>
  <si>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</si>
  <si>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</si>
  <si>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</si>
  <si>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</si>
  <si>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</si>
  <si>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</si>
  <si>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</si>
  <si>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</si>
  <si>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</si>
  <si>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</si>
  <si>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</si>
  <si>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</si>
  <si>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</si>
  <si>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</si>
  <si>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</si>
  <si>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</si>
  <si>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</si>
  <si>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</si>
  <si>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</si>
  <si>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</si>
  <si>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</si>
  <si>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</si>
  <si>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</si>
  <si>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</si>
  <si>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</si>
  <si>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</si>
  <si>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</si>
  <si>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</si>
  <si>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</si>
  <si>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</si>
  <si>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</si>
  <si>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</si>
  <si>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</si>
  <si>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</si>
  <si>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</si>
  <si>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</si>
  <si>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</si>
  <si>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</si>
  <si>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</si>
  <si>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</si>
  <si>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</si>
  <si>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</si>
  <si>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</si>
  <si>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</si>
  <si>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</si>
  <si>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</si>
  <si>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</si>
  <si>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</si>
  <si>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</si>
  <si>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</si>
  <si>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</si>
  <si>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</si>
  <si>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</si>
  <si>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</si>
  <si>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</si>
  <si>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</si>
  <si>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</si>
  <si>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</si>
  <si>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</si>
  <si>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</si>
  <si>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</si>
  <si>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</si>
  <si>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</si>
  <si>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</si>
  <si>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</si>
  <si>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</si>
  <si>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</si>
  <si>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</si>
  <si>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</si>
  <si>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</si>
  <si>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</si>
  <si>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</si>
  <si>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</si>
  <si>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</si>
  <si>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</si>
  <si>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</si>
  <si>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</si>
  <si>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</si>
  <si>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</si>
  <si>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</si>
  <si>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</si>
  <si>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</si>
  <si>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</si>
  <si>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</si>
  <si>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</si>
  <si>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</si>
  <si>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</si>
  <si>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</si>
  <si>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</si>
  <si>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</si>
  <si>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</si>
  <si>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</si>
  <si>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</si>
  <si>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</si>
  <si>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</si>
  <si>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</si>
  <si>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</si>
  <si>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</si>
  <si>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</si>
  <si>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</si>
  <si>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</si>
  <si>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</si>
  <si>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</si>
  <si>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</si>
  <si>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</si>
  <si>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</si>
  <si>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</si>
  <si>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</si>
  <si>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</si>
  <si>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</si>
  <si>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</si>
  <si>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</si>
  <si>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</si>
  <si>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</si>
  <si>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</si>
  <si>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</si>
  <si>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</si>
  <si>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</si>
  <si>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</si>
  <si>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</si>
  <si>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</si>
  <si>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</si>
  <si>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</si>
  <si>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</si>
  <si>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</si>
  <si>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</si>
  <si>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</si>
  <si>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</si>
  <si>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</si>
  <si>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</si>
  <si>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</si>
  <si>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</si>
  <si>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</si>
  <si>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</si>
  <si>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</si>
  <si>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</si>
  <si>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</si>
  <si>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</si>
  <si>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</si>
  <si>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</si>
  <si>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</si>
  <si>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</si>
  <si>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</si>
  <si>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</si>
  <si>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</si>
  <si>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</si>
  <si>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</si>
  <si>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</si>
  <si>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</si>
  <si>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</si>
  <si>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</si>
  <si>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</si>
  <si>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</si>
  <si>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</si>
  <si>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</si>
  <si>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</si>
  <si>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</si>
  <si>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</si>
  <si>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</si>
  <si>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</si>
  <si>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</si>
  <si>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</si>
  <si>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</si>
  <si>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</si>
  <si>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</si>
  <si>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</si>
  <si>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</si>
  <si>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</si>
  <si>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</si>
  <si>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</si>
  <si>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</si>
  <si>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</si>
  <si>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</si>
  <si>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</si>
  <si>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</si>
  <si>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</si>
  <si>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</si>
  <si>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</si>
  <si>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</si>
  <si>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</si>
  <si>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</si>
  <si>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</si>
  <si>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</si>
  <si>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</si>
  <si>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</si>
  <si>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</si>
  <si>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</si>
  <si>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</si>
  <si>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</si>
  <si>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</si>
  <si>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</si>
  <si>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</si>
  <si>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</si>
  <si>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</si>
  <si>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</si>
  <si>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</si>
  <si>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</si>
  <si>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</si>
  <si>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</si>
  <si>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</si>
  <si>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</si>
  <si>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</si>
  <si>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</si>
  <si>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</si>
  <si>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</si>
  <si>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</si>
  <si>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</si>
  <si>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</si>
  <si>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</si>
  <si>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</si>
  <si>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</si>
  <si>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</si>
  <si>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</si>
  <si>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</si>
  <si>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</si>
  <si>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</si>
  <si>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</si>
  <si>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</si>
  <si>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</si>
  <si>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</si>
  <si>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</si>
  <si>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</si>
  <si>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</si>
  <si>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</si>
  <si>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</si>
  <si>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</si>
  <si>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</si>
  <si>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</si>
  <si>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</si>
  <si>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</si>
  <si>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</si>
  <si>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</si>
  <si>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</si>
  <si>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</si>
  <si>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</si>
  <si>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</si>
  <si>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</si>
  <si>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</si>
  <si>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</si>
  <si>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</si>
  <si>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</si>
  <si>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</si>
  <si>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</si>
  <si>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</si>
  <si>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</si>
  <si>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</si>
  <si>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</si>
  <si>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</si>
  <si>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</si>
  <si>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</si>
  <si>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</si>
  <si>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</si>
  <si>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</si>
  <si>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</si>
  <si>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</si>
  <si>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</si>
  <si>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</si>
  <si>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</si>
  <si>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</si>
  <si>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</si>
  <si>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</si>
  <si>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</si>
  <si>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</si>
  <si>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</si>
  <si>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</si>
  <si>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</si>
  <si>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</si>
  <si>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</si>
  <si>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</si>
  <si>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</si>
  <si>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</si>
  <si>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</si>
  <si>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</si>
  <si>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</si>
  <si>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</si>
  <si>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</si>
  <si>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</si>
  <si>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</si>
  <si>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</si>
  <si>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</si>
  <si>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</si>
  <si>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</si>
  <si>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</si>
  <si>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</si>
  <si>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</si>
  <si>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</si>
  <si>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</si>
  <si>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</si>
  <si>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</si>
  <si>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</si>
  <si>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</si>
  <si>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</si>
  <si>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</si>
  <si>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</si>
  <si>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</si>
  <si>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</si>
  <si>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</si>
  <si>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</si>
  <si>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</si>
  <si>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</si>
  <si>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</si>
  <si>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</si>
  <si>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</si>
  <si>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</si>
  <si>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</si>
  <si>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</si>
  <si>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</si>
  <si>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</si>
  <si>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</si>
  <si>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</si>
  <si>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</si>
  <si>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</si>
  <si>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</si>
  <si>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</si>
  <si>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</si>
  <si>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</si>
  <si>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</si>
  <si>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</si>
  <si>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</si>
  <si>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</si>
  <si>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</si>
  <si>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</si>
  <si>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</si>
  <si>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</si>
  <si>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</si>
  <si>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</si>
  <si>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</si>
  <si>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</si>
  <si>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</si>
  <si>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</si>
  <si>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</si>
  <si>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</si>
  <si>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</si>
  <si>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</si>
  <si>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</si>
  <si>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</si>
  <si>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</si>
  <si>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</si>
  <si>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</si>
  <si>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</si>
  <si>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</si>
  <si>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</si>
  <si>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</si>
  <si>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</si>
  <si>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</si>
  <si>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</si>
  <si>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</si>
  <si>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</si>
  <si>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</si>
  <si>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</si>
  <si>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</si>
  <si>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</si>
  <si>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</si>
  <si>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</si>
  <si>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</si>
  <si>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</si>
  <si>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</si>
  <si>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</si>
  <si>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</si>
  <si>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</si>
  <si>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</si>
  <si>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</si>
  <si>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</si>
  <si>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</si>
  <si>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</si>
  <si>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</si>
  <si>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</si>
  <si>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</si>
  <si>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</si>
  <si>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</si>
  <si>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</si>
  <si>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</si>
  <si>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</si>
  <si>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</si>
  <si>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</si>
  <si>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</si>
  <si>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</si>
  <si>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</si>
  <si>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</si>
  <si>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</si>
  <si>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</si>
  <si>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</si>
  <si>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</si>
  <si>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</si>
  <si>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</si>
  <si>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</si>
  <si>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</si>
  <si>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</si>
  <si>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</si>
  <si>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</si>
  <si>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</si>
  <si>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</si>
  <si>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</si>
  <si>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</si>
  <si>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</si>
  <si>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</si>
  <si>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</si>
  <si>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</si>
  <si>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</si>
  <si>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</si>
  <si>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</si>
  <si>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</si>
  <si>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</si>
  <si>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</si>
  <si>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</si>
  <si>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</si>
  <si>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</si>
  <si>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</si>
  <si>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</si>
  <si>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</si>
  <si>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</si>
  <si>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</si>
  <si>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</si>
  <si>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</si>
  <si>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</si>
  <si>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</si>
  <si>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</si>
  <si>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</si>
  <si>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</si>
  <si>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</si>
  <si>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</si>
  <si>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</si>
  <si>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</si>
  <si>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</si>
  <si>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</si>
  <si>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</si>
  <si>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</si>
  <si>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</si>
  <si>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</si>
  <si>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</si>
  <si>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</si>
  <si>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</si>
  <si>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</si>
  <si>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</si>
  <si>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</si>
  <si>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</si>
  <si>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</si>
  <si>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</si>
  <si>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</si>
  <si>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</si>
  <si>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</si>
  <si>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</si>
  <si>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</si>
  <si>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</si>
  <si>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</si>
  <si>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</si>
  <si>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</si>
  <si>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</si>
  <si>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</si>
  <si>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</si>
  <si>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</si>
  <si>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</si>
  <si>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</si>
  <si>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</si>
  <si>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</si>
  <si>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</si>
  <si>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</si>
  <si>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</si>
  <si>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</si>
  <si>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</si>
  <si>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</si>
  <si>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</si>
  <si>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</si>
  <si>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</si>
  <si>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</si>
  <si>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</si>
  <si>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</si>
  <si>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</si>
  <si>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</si>
  <si>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</si>
  <si>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</si>
  <si>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</si>
  <si>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</si>
  <si>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</si>
  <si>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</si>
  <si>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</si>
  <si>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</si>
  <si>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</si>
  <si>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</si>
  <si>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</si>
  <si>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</si>
  <si>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</si>
  <si>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</si>
  <si>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</si>
  <si>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</si>
  <si>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</si>
  <si>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</si>
  <si>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</si>
  <si>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</si>
  <si>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</si>
  <si>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</si>
  <si>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</si>
  <si>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</si>
  <si>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</si>
  <si>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</si>
  <si>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</si>
  <si>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</si>
  <si>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</si>
  <si>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</si>
  <si>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</si>
  <si>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</si>
  <si>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</si>
  <si>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</si>
  <si>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</si>
  <si>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</si>
  <si>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</si>
  <si>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</si>
  <si>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</si>
  <si>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</si>
  <si>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</si>
  <si>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</si>
  <si>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</si>
  <si>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</si>
  <si>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</si>
  <si>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</si>
  <si>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</si>
  <si>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</si>
  <si>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</si>
  <si>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</si>
  <si>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</si>
  <si>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</si>
  <si>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</si>
  <si>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</si>
  <si>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</si>
  <si>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</si>
  <si>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</si>
  <si>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</si>
  <si>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</si>
  <si>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</si>
  <si>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</si>
  <si>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</si>
  <si>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</si>
  <si>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</si>
  <si>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</si>
  <si>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</si>
  <si>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</si>
  <si>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</si>
  <si>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</si>
  <si>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</si>
  <si>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</si>
  <si>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</si>
  <si>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</si>
  <si>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</si>
  <si>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</si>
  <si>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</si>
  <si>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</si>
  <si>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</si>
  <si>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</si>
  <si>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</si>
  <si>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</si>
  <si>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</si>
  <si>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</si>
  <si>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</si>
  <si>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</si>
  <si>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</si>
  <si>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</si>
  <si>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</si>
  <si>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</si>
  <si>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</si>
  <si>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</si>
  <si>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</si>
  <si>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</si>
  <si>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</si>
  <si>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</si>
  <si>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</si>
  <si>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</si>
  <si>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</si>
  <si>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</si>
  <si>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</si>
  <si>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</si>
  <si>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</si>
  <si>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</si>
  <si>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</si>
  <si>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</si>
  <si>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</si>
  <si>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</si>
  <si>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</si>
  <si>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</si>
  <si>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</si>
  <si>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</si>
  <si>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</si>
  <si>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</si>
  <si>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</si>
  <si>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</si>
  <si>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</si>
  <si>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</si>
  <si>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</si>
  <si>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</si>
  <si>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</si>
  <si>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</si>
  <si>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</si>
  <si>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</si>
  <si>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</si>
  <si>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</si>
  <si>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</si>
  <si>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</si>
  <si>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</si>
  <si>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</si>
  <si>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</si>
  <si>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</si>
  <si>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</si>
  <si>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</si>
  <si>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</si>
  <si>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</si>
  <si>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</si>
  <si>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</si>
  <si>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</si>
  <si>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</si>
  <si>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</si>
  <si>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</si>
  <si>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</si>
  <si>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</si>
  <si>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</si>
  <si>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</si>
  <si>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</si>
  <si>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</si>
  <si>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</si>
  <si>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</si>
  <si>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</si>
  <si>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</si>
  <si>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</si>
  <si>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</si>
  <si>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</si>
  <si>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</si>
  <si>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</si>
  <si>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</si>
  <si>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</si>
  <si>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</si>
  <si>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</si>
  <si>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</si>
  <si>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</si>
  <si>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</si>
  <si>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</si>
  <si>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</si>
  <si>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</si>
  <si>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</si>
  <si>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</si>
  <si>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</si>
  <si>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</si>
  <si>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</si>
  <si>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</si>
  <si>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</si>
  <si>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</si>
  <si>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</si>
  <si>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</si>
  <si>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</si>
  <si>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</si>
  <si>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</si>
  <si>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</si>
  <si>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</si>
  <si>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</si>
  <si>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</si>
  <si>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</si>
  <si>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</si>
  <si>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</si>
  <si>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</si>
  <si>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</si>
  <si>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</si>
  <si>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</si>
  <si>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</si>
  <si>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</si>
  <si>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</si>
  <si>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</si>
  <si>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</si>
  <si>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</si>
  <si>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</si>
  <si>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</si>
  <si>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</si>
  <si>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</si>
  <si>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</si>
  <si>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</si>
  <si>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</si>
  <si>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</si>
  <si>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</si>
  <si>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</si>
  <si>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</si>
  <si>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</si>
  <si>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</si>
  <si>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</si>
  <si>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</si>
  <si>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</si>
  <si>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</si>
  <si>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</si>
  <si>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</si>
  <si>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</si>
  <si>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</si>
  <si>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</si>
  <si>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</si>
  <si>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</si>
  <si>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</si>
  <si>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</si>
  <si>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</si>
  <si>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</si>
  <si>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</si>
  <si>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</si>
  <si>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</si>
  <si>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</si>
  <si>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</si>
  <si>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</si>
  <si>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</si>
  <si>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</si>
  <si>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</si>
  <si>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</si>
  <si>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</si>
  <si>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</si>
  <si>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</si>
  <si>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</si>
  <si>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</si>
  <si>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</si>
  <si>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</si>
  <si>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</si>
  <si>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</si>
  <si>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</si>
  <si>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</si>
  <si>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</si>
  <si>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</si>
  <si>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</si>
  <si>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</si>
  <si>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</si>
  <si>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</si>
  <si>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</si>
  <si>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</si>
  <si>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</si>
  <si>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</si>
  <si>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</si>
  <si>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</si>
  <si>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</si>
  <si>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</si>
  <si>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</si>
  <si>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</si>
  <si>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</si>
  <si>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</si>
  <si>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</si>
  <si>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</si>
  <si>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</si>
  <si>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</si>
  <si>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</si>
  <si>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</si>
  <si>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</si>
  <si>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</si>
  <si>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</si>
  <si>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</si>
  <si>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</si>
  <si>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</si>
  <si>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</si>
  <si>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</si>
  <si>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</si>
  <si>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</si>
  <si>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</si>
  <si>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</si>
  <si>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</si>
  <si>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</si>
  <si>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</si>
  <si>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</si>
  <si>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</si>
  <si>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</si>
  <si>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</si>
  <si>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</si>
  <si>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</si>
  <si>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</si>
  <si>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</si>
  <si>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</si>
  <si>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</si>
  <si>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</si>
  <si>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</si>
  <si>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</si>
  <si>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</si>
  <si>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</si>
  <si>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</si>
  <si>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</si>
  <si>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</si>
  <si>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</si>
  <si>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</si>
  <si>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</si>
  <si>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</si>
  <si>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</si>
  <si>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</si>
  <si>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</si>
  <si>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</si>
  <si>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</si>
  <si>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</si>
  <si>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</si>
  <si>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</si>
  <si>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</si>
  <si>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</si>
  <si>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</si>
  <si>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</si>
  <si>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</si>
  <si>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</si>
  <si>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</si>
  <si>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</si>
  <si>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</si>
  <si>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</si>
  <si>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</si>
  <si>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</si>
  <si>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</si>
  <si>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</si>
  <si>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</si>
  <si>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</si>
  <si>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</si>
  <si>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</si>
  <si>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</si>
  <si>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</si>
  <si>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</si>
  <si>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</si>
  <si>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</si>
  <si>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</si>
  <si>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</si>
  <si>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</si>
  <si>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</si>
  <si>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</si>
  <si>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</si>
  <si>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</si>
  <si>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</si>
  <si>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</si>
  <si>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</si>
  <si>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</si>
  <si>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</si>
  <si>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</si>
  <si>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</si>
  <si>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</si>
  <si>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</si>
  <si>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</si>
  <si>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</si>
  <si>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</si>
  <si>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</si>
  <si>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</si>
  <si>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</si>
  <si>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</si>
  <si>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</si>
  <si>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</si>
  <si>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</si>
  <si>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</si>
  <si>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</si>
  <si>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</si>
  <si>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</si>
  <si>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</si>
  <si>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</si>
  <si>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</si>
  <si>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</si>
  <si>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</si>
  <si>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</si>
  <si>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</si>
  <si>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</si>
  <si>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</si>
  <si>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</si>
  <si>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</si>
  <si>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</si>
  <si>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</si>
  <si>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</si>
  <si>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</si>
  <si>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</si>
  <si>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</si>
  <si>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</si>
  <si>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</si>
  <si>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</si>
  <si>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</si>
  <si>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</si>
  <si>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</si>
  <si>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</si>
  <si>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</si>
  <si>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</si>
  <si>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</si>
  <si>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</si>
  <si>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</si>
  <si>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</si>
  <si>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</si>
  <si>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</si>
  <si>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</si>
  <si>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</si>
  <si>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</si>
  <si>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</si>
  <si>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</si>
  <si>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</si>
  <si>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</si>
  <si>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</si>
  <si>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</si>
  <si>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</si>
  <si>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</si>
  <si>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</si>
  <si>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</si>
  <si>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</si>
  <si>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</si>
  <si>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</si>
  <si>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</si>
  <si>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</si>
  <si>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</si>
  <si>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</si>
  <si>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</si>
  <si>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</si>
  <si>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</si>
  <si>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</si>
  <si>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</si>
  <si>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</si>
  <si>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</si>
  <si>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</si>
  <si>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</si>
  <si>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</si>
  <si>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</si>
  <si>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</si>
  <si>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</si>
  <si>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</si>
  <si>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</si>
  <si>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</si>
  <si>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</si>
  <si>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</si>
  <si>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</si>
  <si>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</si>
  <si>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</si>
  <si>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</si>
  <si>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</si>
  <si>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</si>
  <si>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</si>
  <si>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</si>
  <si>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</si>
  <si>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</si>
  <si>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</si>
  <si>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</si>
  <si>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</si>
  <si>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</si>
  <si>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</si>
  <si>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</si>
  <si>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</si>
  <si>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</si>
  <si>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</si>
  <si>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</si>
  <si>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</si>
  <si>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</si>
  <si>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</si>
  <si>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</si>
  <si>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</si>
  <si>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</si>
  <si>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</si>
  <si>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</si>
  <si>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</si>
  <si>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</si>
  <si>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</si>
  <si>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</si>
  <si>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</si>
  <si>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</si>
  <si>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</si>
  <si>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</si>
  <si>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</si>
  <si>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</si>
  <si>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</si>
  <si>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</si>
  <si>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</si>
  <si>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</si>
  <si>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</si>
  <si>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</si>
  <si>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</si>
  <si>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</si>
  <si>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</si>
  <si>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</si>
  <si>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</si>
  <si>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</si>
  <si>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</si>
  <si>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</si>
  <si>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</si>
  <si>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</si>
  <si>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</si>
  <si>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</si>
  <si>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</si>
  <si>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</si>
  <si>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</si>
  <si>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</si>
  <si>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</si>
  <si>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</si>
  <si>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</si>
  <si>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</si>
  <si>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</si>
  <si>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</si>
  <si>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</si>
  <si>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</si>
  <si>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</si>
  <si>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</si>
  <si>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</si>
  <si>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</si>
  <si>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</si>
  <si>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</si>
  <si>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</si>
  <si>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</si>
  <si>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</si>
  <si>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</si>
  <si>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</si>
  <si>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</si>
  <si>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</si>
  <si>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</si>
  <si>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</si>
  <si>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</si>
  <si>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</si>
  <si>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</si>
  <si>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</si>
  <si>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</si>
  <si>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</si>
  <si>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</si>
  <si>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</si>
  <si>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</si>
  <si>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</si>
  <si>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</si>
  <si>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</si>
  <si>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</si>
  <si>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</si>
  <si>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</si>
  <si>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</si>
  <si>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</si>
  <si>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</si>
  <si>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</si>
  <si>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</si>
  <si>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</si>
  <si>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</si>
  <si>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</si>
  <si>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</si>
  <si>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</si>
  <si>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</si>
  <si>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</si>
  <si>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</si>
  <si>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</si>
  <si>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</si>
  <si>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</si>
  <si>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</si>
  <si>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</si>
  <si>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</si>
  <si>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</si>
  <si>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</si>
  <si>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</si>
  <si>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</si>
  <si>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</si>
  <si>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</si>
  <si>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</si>
  <si>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</si>
  <si>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</si>
  <si>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</si>
  <si>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</si>
  <si>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</si>
  <si>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</si>
  <si>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</si>
  <si>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</si>
  <si>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</si>
  <si>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</si>
  <si>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</si>
  <si>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</si>
  <si>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</si>
  <si>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</si>
  <si>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</si>
  <si>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</si>
  <si>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</si>
  <si>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</si>
  <si>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</si>
  <si>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</si>
  <si>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</si>
  <si>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</si>
  <si>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</si>
  <si>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</si>
  <si>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</si>
  <si>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</si>
  <si>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</si>
  <si>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</si>
  <si>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</si>
  <si>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</si>
  <si>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</si>
  <si>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</si>
  <si>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</si>
  <si>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</si>
  <si>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</si>
  <si>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</si>
  <si>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</si>
  <si>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</si>
  <si>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</si>
  <si>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</si>
  <si>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</si>
  <si>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</si>
  <si>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</si>
  <si>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</si>
  <si>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</si>
  <si>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</si>
  <si>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</si>
  <si>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</si>
  <si>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</si>
  <si>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</si>
  <si>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</si>
  <si>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</si>
  <si>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</si>
  <si>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</si>
  <si>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</si>
  <si>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</si>
  <si>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</si>
  <si>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</si>
  <si>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</si>
  <si>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</si>
  <si>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</si>
  <si>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</si>
  <si>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</si>
  <si>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</si>
  <si>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</si>
  <si>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</si>
  <si>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</si>
  <si>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</si>
  <si>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</si>
  <si>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</si>
  <si>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</si>
  <si>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</si>
  <si>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</si>
  <si>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</si>
  <si>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</si>
  <si>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</si>
  <si>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</si>
  <si>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</si>
  <si>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</si>
  <si>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</si>
  <si>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</si>
  <si>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</si>
  <si>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</si>
  <si>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</si>
  <si>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</si>
  <si>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</si>
  <si>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</si>
  <si>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</si>
  <si>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</si>
  <si>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</si>
  <si>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</si>
  <si>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</si>
  <si>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</si>
  <si>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</si>
  <si>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</si>
  <si>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</si>
  <si>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</si>
  <si>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</si>
  <si>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</si>
  <si>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</si>
  <si>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</si>
  <si>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</si>
  <si>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</si>
  <si>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</si>
  <si>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</si>
  <si>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</si>
  <si>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</si>
  <si>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</si>
  <si>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</si>
  <si>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</si>
  <si>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</si>
  <si>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</si>
  <si>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</si>
  <si>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</si>
  <si>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</si>
  <si>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</si>
  <si>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</si>
  <si>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</si>
  <si>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</si>
  <si>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</si>
  <si>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</si>
  <si>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</si>
  <si>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</si>
  <si>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</si>
  <si>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</si>
  <si>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</si>
  <si>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</si>
  <si>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</si>
  <si>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</si>
  <si>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</si>
  <si>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</si>
  <si>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</si>
  <si>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</si>
  <si>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</si>
  <si>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</si>
  <si>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</si>
  <si>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</si>
  <si>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</si>
  <si>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</si>
  <si>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</si>
  <si>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</si>
  <si>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</si>
  <si>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</si>
  <si>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</si>
  <si>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</si>
  <si>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</si>
  <si>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</si>
  <si>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</si>
  <si>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</si>
  <si>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</si>
  <si>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</si>
  <si>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</si>
  <si>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</si>
  <si>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</si>
  <si>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</si>
  <si>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</si>
  <si>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</si>
  <si>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</si>
  <si>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</si>
  <si>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</si>
  <si>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</si>
  <si>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</si>
  <si>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</si>
  <si>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</si>
  <si>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</si>
  <si>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</si>
  <si>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</si>
  <si>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</si>
  <si>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</si>
  <si>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</si>
  <si>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</si>
  <si>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</si>
  <si>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</si>
  <si>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</si>
  <si>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</si>
  <si>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</si>
  <si>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</si>
  <si>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</si>
  <si>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</si>
  <si>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</si>
  <si>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</si>
  <si>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</si>
  <si>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</si>
  <si>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</si>
  <si>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</si>
  <si>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</si>
  <si>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</si>
  <si>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</si>
  <si>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</si>
  <si>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</si>
  <si>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</si>
  <si>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</si>
  <si>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</si>
  <si>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</si>
  <si>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</si>
  <si>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</si>
  <si>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</si>
  <si>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</si>
  <si>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</si>
  <si>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</si>
  <si>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</si>
  <si>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</si>
  <si>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</si>
  <si>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</si>
  <si>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</si>
  <si>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</si>
  <si>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</si>
  <si>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</si>
  <si>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</si>
  <si>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</si>
  <si>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</si>
  <si>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</si>
  <si>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</si>
  <si>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</si>
  <si>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</si>
  <si>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</si>
  <si>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</si>
  <si>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</si>
  <si>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</si>
  <si>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</si>
  <si>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</si>
  <si>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</si>
  <si>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</si>
  <si>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</si>
  <si>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</si>
  <si>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</si>
  <si>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</si>
  <si>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</si>
  <si>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</si>
  <si>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</si>
  <si>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</si>
  <si>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</si>
  <si>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</si>
  <si>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</si>
  <si>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</si>
  <si>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</si>
  <si>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</si>
  <si>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</si>
  <si>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</si>
  <si>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</si>
  <si>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</si>
  <si>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</si>
  <si>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</si>
  <si>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</si>
  <si>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</si>
  <si>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</si>
  <si>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</si>
  <si>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</si>
  <si>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</si>
  <si>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</si>
  <si>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</si>
  <si>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</si>
  <si>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</si>
  <si>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</si>
  <si>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</si>
  <si>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</si>
  <si>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</si>
  <si>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</si>
  <si>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</si>
  <si>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</si>
  <si>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</si>
  <si>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</si>
  <si>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</si>
  <si>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</si>
  <si>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</si>
  <si>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</si>
  <si>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</si>
  <si>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</si>
  <si>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</si>
  <si>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</si>
  <si>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</si>
  <si>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</si>
  <si>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</si>
  <si>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</si>
  <si>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</si>
  <si>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</si>
  <si>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</si>
  <si>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</si>
  <si>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</si>
  <si>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</si>
  <si>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</si>
  <si>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</si>
  <si>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</si>
  <si>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</si>
  <si>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</si>
  <si>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</si>
  <si>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</si>
  <si>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</si>
  <si>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</si>
  <si>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</si>
  <si>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</si>
  <si>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</si>
  <si>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</si>
  <si>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</si>
  <si>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</si>
  <si>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</si>
  <si>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</si>
  <si>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</si>
  <si>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</si>
  <si>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</si>
  <si>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</si>
  <si>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</si>
  <si>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</si>
  <si>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</si>
  <si>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</si>
  <si>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</si>
  <si>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</si>
  <si>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</si>
  <si>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</si>
  <si>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</si>
  <si>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</si>
  <si>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</si>
  <si>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</si>
  <si>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</si>
  <si>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</si>
  <si>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</si>
  <si>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</si>
  <si>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</si>
  <si>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</si>
  <si>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</si>
  <si>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</si>
  <si>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</si>
  <si>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</si>
  <si>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</si>
  <si>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</si>
  <si>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</si>
  <si>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</si>
  <si>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</si>
  <si>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</si>
  <si>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</si>
  <si>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</si>
  <si>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</si>
  <si>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</si>
  <si>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</si>
  <si>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</si>
  <si>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</si>
  <si>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</si>
  <si>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</si>
  <si>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</si>
  <si>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</si>
  <si>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</si>
  <si>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</si>
  <si>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</si>
  <si>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</si>
  <si>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</si>
  <si>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</si>
  <si>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</si>
  <si>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</si>
  <si>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</si>
  <si>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</si>
  <si>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</si>
  <si>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</si>
  <si>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</si>
  <si>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</si>
  <si>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</si>
  <si>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</si>
  <si>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</si>
  <si>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</si>
  <si>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</si>
  <si>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</si>
  <si>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</si>
  <si>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</si>
  <si>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</si>
  <si>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</si>
  <si>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</si>
  <si>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</si>
  <si>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</si>
  <si>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</si>
  <si>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</si>
  <si>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</si>
  <si>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</si>
  <si>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</si>
  <si>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</si>
  <si>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</si>
  <si>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</si>
  <si>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</si>
  <si>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</si>
  <si>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</si>
  <si>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</si>
  <si>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</si>
  <si>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</si>
  <si>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</si>
  <si>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</si>
  <si>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</si>
  <si>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</si>
  <si>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</si>
  <si>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</si>
  <si>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</si>
  <si>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</si>
  <si>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</si>
  <si>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</si>
  <si>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</si>
  <si>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</si>
  <si>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</si>
  <si>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</si>
  <si>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</si>
  <si>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</si>
  <si>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</si>
  <si>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</si>
  <si>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</si>
  <si>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</si>
  <si>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</si>
  <si>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</si>
  <si>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</si>
  <si>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</si>
  <si>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</si>
  <si>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</si>
  <si>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</si>
  <si>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</si>
  <si>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</si>
  <si>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</si>
  <si>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</si>
  <si>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</si>
  <si>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</si>
  <si>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</si>
  <si>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</si>
  <si>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</si>
  <si>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</si>
  <si>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</si>
  <si>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</si>
  <si>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</si>
  <si>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</si>
  <si>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</si>
  <si>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</si>
  <si>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</si>
  <si>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</si>
  <si>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</si>
  <si>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</si>
  <si>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</si>
  <si>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</si>
  <si>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</si>
  <si>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</si>
  <si>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</si>
  <si>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</si>
  <si>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</si>
  <si>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</si>
  <si>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</si>
  <si>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</si>
  <si>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</si>
  <si>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</si>
  <si>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</si>
  <si>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</si>
  <si>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</si>
  <si>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</si>
  <si>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</si>
  <si>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</si>
  <si>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</si>
  <si>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</si>
  <si>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</si>
  <si>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</si>
  <si>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</si>
  <si>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</si>
  <si>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</si>
  <si>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</si>
  <si>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</si>
  <si>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</si>
  <si>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</si>
  <si>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</si>
  <si>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</si>
  <si>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</si>
  <si>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</si>
  <si>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</si>
  <si>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</si>
  <si>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</si>
  <si>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</si>
  <si>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</si>
  <si>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</si>
  <si>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</si>
  <si>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</si>
  <si>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</si>
  <si>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</si>
  <si>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</si>
  <si>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</si>
  <si>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</si>
  <si>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</si>
  <si>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</si>
  <si>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</si>
  <si>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</si>
  <si>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</si>
  <si>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</si>
  <si>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</si>
  <si>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</si>
  <si>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</si>
  <si>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</si>
  <si>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</si>
  <si>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</si>
  <si>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</si>
  <si>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</si>
  <si>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</si>
  <si>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</si>
  <si>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</si>
  <si>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</si>
  <si>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</si>
  <si>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</si>
  <si>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</si>
  <si>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</si>
  <si>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</si>
  <si>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</si>
  <si>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</si>
  <si>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</si>
  <si>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</si>
  <si>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</si>
  <si>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</si>
  <si>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</si>
  <si>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</si>
  <si>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</si>
  <si>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</si>
  <si>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</si>
  <si>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</si>
  <si>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</si>
  <si>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</si>
  <si>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</si>
  <si>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</si>
  <si>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</si>
  <si>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</si>
  <si>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</si>
  <si>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</si>
  <si>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</si>
  <si>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</si>
  <si>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</si>
  <si>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</si>
  <si>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</si>
  <si>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</si>
  <si>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</si>
  <si>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</si>
  <si>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</si>
  <si>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</si>
  <si>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</si>
  <si>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</si>
  <si>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</si>
  <si>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</si>
  <si>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</si>
  <si>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</si>
  <si>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</si>
  <si>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</si>
  <si>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</si>
  <si>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</si>
  <si>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</si>
  <si>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</si>
  <si>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</si>
  <si>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</si>
  <si>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</si>
  <si>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</si>
  <si>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</si>
  <si>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</si>
  <si>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</si>
  <si>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</si>
  <si>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</si>
  <si>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</si>
  <si>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</si>
  <si>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</si>
  <si>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</si>
  <si>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</si>
  <si>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</si>
  <si>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</si>
  <si>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</si>
  <si>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</si>
  <si>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</si>
  <si>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</si>
  <si>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</si>
  <si>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</si>
  <si>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</si>
  <si>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</si>
  <si>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</si>
  <si>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</si>
  <si>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</si>
  <si>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</si>
  <si>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</si>
  <si>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</si>
  <si>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</si>
  <si>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</si>
  <si>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</si>
  <si>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</si>
  <si>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</si>
  <si>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</si>
  <si>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</si>
  <si>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</si>
  <si>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</si>
  <si>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</si>
  <si>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</si>
  <si>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</si>
  <si>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</si>
  <si>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</si>
  <si>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</si>
  <si>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</si>
  <si>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</si>
  <si>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</si>
  <si>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</si>
  <si>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</si>
  <si>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</si>
  <si>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</si>
  <si>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</si>
  <si>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</si>
  <si>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</si>
  <si>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</si>
  <si>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</si>
  <si>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</si>
  <si>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</si>
  <si>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</si>
  <si>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</si>
  <si>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</si>
  <si>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</si>
  <si>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</si>
  <si>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</si>
  <si>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</si>
  <si>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</si>
  <si>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</si>
  <si>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</si>
  <si>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</si>
  <si>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</si>
  <si>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</si>
  <si>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</si>
  <si>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</si>
  <si>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</si>
  <si>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</si>
  <si>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</si>
  <si>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</si>
  <si>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</si>
  <si>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</si>
  <si>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</si>
  <si>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</si>
  <si>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</si>
  <si>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</si>
  <si>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</si>
  <si>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</si>
  <si>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</si>
  <si>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</si>
  <si>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</si>
  <si>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</si>
  <si>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</si>
  <si>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</si>
  <si>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</si>
  <si>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</si>
  <si>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</si>
  <si>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</si>
  <si>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</si>
  <si>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</si>
  <si>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</si>
  <si>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</si>
  <si>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</si>
  <si>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</si>
  <si>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</si>
  <si>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</si>
  <si>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</si>
  <si>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</si>
  <si>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</si>
  <si>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</si>
  <si>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</si>
  <si>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</si>
  <si>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</si>
  <si>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</si>
  <si>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</si>
  <si>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</si>
  <si>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</si>
  <si>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</si>
  <si>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</si>
  <si>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</si>
  <si>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</si>
  <si>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</si>
  <si>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</si>
  <si>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</si>
  <si>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</si>
  <si>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</si>
  <si>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</si>
  <si>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</si>
  <si>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</si>
  <si>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</si>
  <si>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</si>
  <si>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</si>
  <si>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</si>
  <si>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</si>
  <si>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</si>
  <si>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</si>
  <si>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</si>
  <si>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</si>
  <si>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</si>
  <si>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</si>
  <si>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</si>
  <si>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</si>
  <si>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</si>
  <si>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</si>
  <si>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</si>
  <si>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</si>
  <si>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</si>
  <si>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</si>
  <si>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</si>
  <si>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</si>
  <si>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</si>
  <si>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</si>
  <si>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</si>
  <si>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</si>
  <si>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</si>
  <si>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</si>
  <si>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</si>
  <si>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</si>
  <si>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</si>
  <si>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</si>
  <si>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</si>
  <si>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</si>
  <si>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</si>
  <si>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</si>
  <si>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</si>
  <si>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</si>
  <si>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</si>
  <si>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</si>
  <si>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</si>
  <si>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</si>
  <si>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</si>
  <si>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</si>
  <si>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</si>
  <si>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</si>
  <si>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</si>
  <si>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</si>
  <si>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</si>
  <si>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</si>
  <si>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</si>
  <si>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</si>
  <si>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</si>
  <si>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</si>
  <si>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</si>
  <si>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</si>
  <si>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</si>
  <si>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</si>
  <si>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</si>
  <si>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</si>
  <si>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</si>
  <si>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</si>
  <si>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</si>
  <si>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</si>
  <si>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</si>
  <si>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</si>
  <si>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</si>
  <si>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</si>
  <si>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</si>
  <si>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</si>
  <si>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</si>
  <si>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</si>
  <si>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</si>
  <si>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</si>
  <si>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</si>
  <si>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</si>
  <si>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</si>
  <si>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</si>
  <si>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</si>
  <si>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</si>
  <si>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</si>
  <si>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</si>
  <si>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</si>
  <si>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</si>
  <si>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</si>
  <si>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</si>
  <si>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</si>
  <si>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</si>
  <si>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</si>
  <si>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</si>
  <si>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</si>
  <si>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</si>
  <si>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</si>
  <si>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</si>
  <si>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</si>
  <si>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</si>
  <si>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</si>
  <si>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</si>
  <si>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</si>
  <si>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</si>
  <si>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</si>
  <si>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</si>
  <si>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</si>
  <si>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</si>
  <si>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</si>
  <si>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</si>
  <si>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</si>
  <si>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</si>
  <si>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</si>
  <si>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</si>
  <si>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</si>
  <si>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</si>
  <si>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</si>
  <si>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</si>
  <si>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</si>
  <si>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</si>
  <si>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</si>
  <si>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</si>
  <si>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</si>
  <si>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</si>
  <si>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</si>
  <si>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</si>
  <si>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</si>
  <si>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</si>
  <si>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</si>
  <si>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</si>
  <si>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</si>
  <si>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</si>
  <si>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</si>
  <si>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</si>
  <si>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</si>
  <si>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</si>
  <si>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</si>
  <si>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</si>
  <si>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</si>
  <si>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</si>
  <si>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</si>
  <si>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</si>
  <si>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</si>
  <si>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</si>
  <si>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</si>
  <si>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</si>
  <si>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</si>
  <si>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</si>
  <si>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</si>
  <si>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</si>
  <si>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</si>
  <si>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</si>
  <si>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</si>
  <si>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</si>
  <si>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</si>
  <si>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</si>
  <si>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</si>
  <si>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</si>
  <si>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</si>
  <si>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</si>
  <si>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</si>
  <si>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</si>
  <si>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</si>
  <si>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</si>
  <si>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</si>
  <si>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</si>
  <si>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</si>
  <si>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</si>
  <si>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</si>
  <si>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</si>
  <si>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</si>
  <si>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</si>
  <si>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</si>
  <si>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</si>
  <si>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</si>
  <si>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</si>
  <si>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</si>
  <si>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</si>
  <si>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</si>
  <si>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</si>
  <si>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</si>
  <si>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</si>
  <si>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</si>
  <si>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</si>
  <si>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</si>
  <si>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</si>
  <si>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</si>
  <si>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</si>
  <si>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</si>
  <si>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</si>
  <si>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</si>
  <si>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</si>
  <si>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</si>
  <si>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</si>
  <si>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</si>
  <si>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</si>
  <si>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</si>
  <si>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</si>
  <si>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</si>
  <si>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</si>
  <si>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</si>
  <si>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</si>
  <si>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</si>
  <si>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</si>
  <si>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</si>
  <si>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</si>
  <si>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</si>
  <si>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</si>
  <si>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</si>
  <si>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</si>
  <si>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</si>
  <si>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</si>
  <si>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</si>
  <si>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</si>
  <si>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</si>
  <si>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</si>
  <si>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</si>
  <si>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</si>
  <si>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</si>
  <si>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</si>
  <si>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</si>
  <si>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</si>
  <si>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</si>
  <si>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</si>
  <si>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</si>
  <si>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</si>
  <si>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</si>
  <si>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</si>
  <si>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</si>
  <si>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</si>
  <si>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</si>
  <si>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</si>
  <si>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</si>
  <si>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</si>
  <si>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</si>
  <si>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</si>
  <si>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</si>
  <si>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</si>
  <si>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</si>
  <si>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</si>
  <si>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</si>
  <si>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</si>
  <si>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</si>
  <si>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</si>
  <si>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</si>
  <si>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</si>
  <si>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</si>
  <si>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</si>
  <si>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</si>
  <si>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</si>
  <si>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</si>
  <si>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</si>
  <si>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</si>
  <si>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</si>
  <si>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</si>
  <si>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</si>
  <si>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</si>
  <si>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</si>
  <si>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</si>
  <si>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</si>
  <si>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</si>
  <si>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</si>
  <si>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</si>
  <si>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</si>
  <si>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</si>
  <si>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</si>
  <si>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</si>
  <si>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</si>
  <si>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</si>
  <si>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</si>
  <si>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</si>
  <si>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</si>
  <si>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</si>
  <si>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</si>
  <si>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</si>
  <si>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</si>
  <si>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</si>
  <si>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</si>
  <si>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</si>
  <si>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</si>
  <si>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</si>
  <si>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</si>
  <si>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</si>
  <si>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</si>
  <si>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</si>
  <si>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</si>
  <si>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</si>
  <si>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</si>
  <si>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</si>
  <si>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</si>
  <si>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</si>
  <si>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</si>
  <si>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</si>
  <si>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</si>
  <si>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</si>
  <si>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</si>
  <si>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</si>
  <si>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</si>
  <si>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</si>
  <si>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</si>
  <si>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</si>
  <si>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</si>
  <si>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</si>
  <si>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</si>
  <si>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</si>
  <si>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</si>
  <si>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</si>
  <si>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</si>
  <si>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</si>
  <si>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</si>
  <si>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</si>
  <si>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</si>
  <si>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</si>
  <si>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</si>
  <si>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</si>
  <si>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</si>
  <si>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</si>
  <si>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</si>
  <si>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</si>
  <si>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</si>
  <si>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</si>
  <si>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</si>
  <si>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</si>
  <si>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</si>
  <si>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</si>
  <si>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</si>
  <si>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</si>
  <si>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</si>
  <si>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</si>
  <si>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</si>
  <si>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</si>
  <si>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</si>
  <si>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</si>
  <si>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</si>
  <si>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</si>
  <si>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</si>
  <si>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</si>
  <si>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</si>
  <si>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</si>
  <si>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</si>
  <si>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</si>
  <si>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</si>
  <si>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</si>
  <si>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</si>
  <si>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</si>
  <si>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</si>
  <si>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</si>
  <si>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</si>
  <si>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</si>
  <si>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</si>
  <si>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</si>
  <si>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</si>
  <si>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</si>
  <si>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</si>
  <si>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</si>
  <si>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</si>
  <si>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</si>
  <si>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</si>
  <si>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</si>
  <si>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</si>
  <si>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</si>
  <si>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</si>
  <si>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</si>
  <si>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</si>
  <si>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</si>
  <si>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</si>
  <si>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</si>
  <si>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</si>
  <si>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</si>
  <si>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</si>
  <si>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</si>
  <si>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</si>
  <si>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</si>
  <si>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</si>
  <si>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</si>
  <si>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</si>
  <si>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</si>
  <si>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</si>
  <si>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</si>
  <si>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</si>
  <si>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</si>
  <si>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</si>
  <si>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</si>
  <si>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</si>
  <si>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</si>
  <si>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</si>
  <si>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</si>
  <si>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</si>
  <si>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</si>
  <si>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</si>
  <si>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</si>
  <si>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</si>
  <si>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</si>
  <si>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</si>
  <si>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</si>
  <si>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</si>
  <si>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</si>
  <si>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</si>
  <si>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</si>
  <si>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</si>
  <si>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</si>
  <si>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</si>
  <si>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</si>
  <si>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</si>
  <si>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</si>
  <si>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</si>
  <si>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</si>
  <si>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</si>
  <si>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</si>
  <si>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</si>
  <si>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</si>
  <si>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</si>
  <si>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</si>
  <si>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</si>
  <si>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</si>
  <si>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</si>
  <si>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</si>
  <si>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</si>
  <si>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</si>
  <si>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</si>
  <si>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</si>
  <si>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</si>
  <si>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</si>
  <si>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</si>
  <si>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</si>
  <si>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</si>
  <si>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</si>
  <si>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</si>
  <si>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</si>
  <si>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</si>
  <si>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</si>
  <si>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</si>
  <si>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</si>
  <si>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</si>
  <si>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</si>
  <si>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</si>
  <si>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</si>
  <si>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</si>
  <si>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</si>
  <si>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</si>
  <si>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</si>
  <si>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</si>
  <si>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</si>
  <si>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</si>
  <si>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</si>
  <si>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</si>
  <si>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</si>
  <si>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</si>
  <si>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</si>
  <si>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</si>
  <si>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</si>
  <si>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</si>
  <si>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</si>
  <si>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</si>
  <si>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</si>
  <si>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</si>
  <si>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</si>
  <si>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</si>
  <si>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</si>
  <si>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</si>
  <si>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</si>
  <si>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</si>
  <si>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</si>
  <si>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</si>
  <si>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</si>
  <si>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</si>
  <si>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</si>
  <si>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</si>
  <si>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</si>
  <si>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</si>
  <si>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</si>
  <si>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</si>
  <si>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</si>
  <si>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</si>
  <si>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</si>
  <si>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</si>
  <si>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</si>
  <si>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</si>
  <si>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</si>
  <si>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</si>
  <si>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</si>
  <si>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</si>
  <si>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</si>
  <si>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</si>
  <si>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</si>
  <si>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</si>
  <si>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</si>
  <si>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</si>
  <si>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</si>
  <si>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</si>
  <si>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</si>
  <si>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</si>
  <si>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</si>
  <si>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</si>
  <si>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</si>
  <si>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</si>
  <si>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</si>
  <si>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</si>
  <si>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</si>
  <si>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</si>
  <si>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</si>
  <si>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</si>
  <si>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</si>
  <si>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</si>
  <si>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</si>
  <si>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</si>
  <si>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</si>
  <si>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</si>
  <si>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</si>
  <si>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</si>
  <si>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</si>
  <si>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</si>
  <si>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</si>
  <si>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</si>
  <si>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</si>
  <si>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</si>
  <si>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</si>
  <si>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</si>
  <si>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</si>
  <si>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</si>
  <si>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</si>
  <si>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</si>
  <si>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</si>
  <si>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</si>
  <si>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</si>
  <si>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</si>
  <si>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</si>
  <si>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</si>
  <si>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</si>
  <si>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</si>
  <si>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</si>
  <si>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</si>
  <si>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</si>
  <si>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</si>
  <si>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</si>
  <si>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</si>
  <si>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</si>
  <si>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</si>
  <si>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</si>
  <si>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</si>
  <si>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</si>
  <si>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</si>
  <si>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</si>
  <si>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</si>
  <si>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</si>
  <si>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</si>
  <si>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</si>
  <si>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</si>
  <si>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</si>
  <si>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</si>
  <si>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</si>
  <si>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</si>
  <si>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</si>
  <si>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</si>
  <si>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</si>
  <si>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</si>
  <si>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</si>
  <si>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</si>
  <si>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</si>
  <si>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</si>
  <si>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</si>
  <si>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</si>
  <si>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</si>
  <si>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</si>
  <si>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</si>
  <si>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</si>
  <si>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</si>
  <si>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</si>
  <si>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</si>
  <si>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</si>
  <si>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</si>
  <si>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</si>
  <si>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</si>
  <si>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</si>
  <si>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</si>
  <si>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</si>
  <si>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</si>
  <si>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</si>
  <si>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</si>
  <si>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</si>
  <si>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</si>
  <si>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</si>
  <si>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</si>
  <si>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</si>
  <si>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</si>
  <si>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</si>
  <si>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</si>
  <si>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</si>
  <si>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</si>
  <si>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</si>
  <si>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</si>
  <si>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</si>
  <si>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</si>
  <si>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</si>
  <si>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</si>
  <si>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</si>
  <si>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</si>
  <si>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</si>
  <si>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</si>
  <si>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</si>
  <si>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</si>
  <si>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</si>
  <si>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</si>
  <si>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</si>
  <si>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</si>
  <si>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</si>
  <si>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</si>
  <si>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</si>
  <si>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</si>
  <si>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</si>
  <si>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</si>
  <si>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</si>
  <si>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</si>
  <si>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</si>
  <si>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</si>
  <si>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</si>
  <si>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</si>
  <si>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</si>
  <si>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</si>
  <si>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</si>
  <si>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</si>
  <si>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</si>
  <si>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</si>
  <si>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</si>
  <si>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</si>
  <si>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</si>
  <si>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</si>
  <si>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</si>
  <si>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</si>
  <si>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</si>
  <si>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</si>
  <si>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</si>
  <si>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</si>
  <si>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</si>
  <si>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</si>
  <si>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</si>
  <si>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</si>
  <si>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</si>
  <si>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</si>
  <si>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</si>
  <si>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</si>
  <si>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</si>
  <si>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</si>
  <si>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</si>
  <si>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</si>
  <si>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</si>
  <si>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</si>
  <si>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</si>
  <si>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</si>
  <si>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</si>
  <si>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</si>
  <si>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</si>
  <si>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</si>
  <si>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</si>
  <si>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</si>
  <si>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</si>
  <si>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</si>
  <si>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</si>
  <si>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</si>
  <si>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</si>
  <si>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</si>
  <si>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</si>
  <si>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</si>
  <si>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</si>
  <si>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</si>
  <si>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</si>
  <si>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</si>
  <si>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</si>
  <si>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</si>
  <si>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</si>
  <si>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</si>
  <si>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</si>
  <si>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</si>
  <si>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</si>
  <si>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</si>
  <si>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</si>
  <si>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</si>
  <si>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</si>
  <si>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</si>
  <si>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</si>
  <si>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</si>
  <si>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</si>
  <si>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</si>
  <si>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</si>
  <si>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</si>
  <si>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</si>
  <si>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</si>
  <si>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</si>
  <si>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</si>
  <si>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</si>
  <si>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</si>
  <si>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</si>
  <si>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</si>
  <si>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</si>
  <si>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</si>
  <si>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</si>
  <si>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</si>
  <si>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</si>
  <si>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</si>
  <si>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</si>
  <si>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</si>
  <si>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</si>
  <si>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</si>
  <si>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</si>
  <si>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</si>
  <si>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</si>
  <si>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</si>
  <si>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</si>
  <si>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</si>
  <si>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</si>
  <si>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</si>
  <si>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</si>
  <si>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</si>
  <si>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</si>
  <si>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</si>
  <si>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</si>
  <si>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</si>
  <si>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</si>
  <si>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</si>
  <si>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</si>
  <si>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</si>
  <si>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</si>
  <si>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</si>
  <si>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</si>
  <si>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</si>
  <si>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</si>
  <si>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</si>
  <si>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</si>
  <si>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</si>
  <si>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</si>
  <si>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</si>
  <si>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</si>
  <si>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</si>
  <si>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</si>
  <si>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</si>
  <si>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</si>
  <si>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</si>
  <si>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</si>
  <si>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</si>
  <si>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</si>
  <si>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</si>
  <si>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</si>
  <si>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</si>
  <si>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</si>
  <si>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</si>
  <si>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</si>
  <si>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</si>
  <si>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</si>
  <si>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</si>
  <si>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</si>
  <si>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</si>
  <si>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</si>
  <si>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</si>
  <si>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</si>
  <si>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</si>
  <si>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</si>
  <si>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</si>
  <si>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</si>
  <si>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</si>
  <si>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</si>
  <si>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</si>
  <si>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</si>
  <si>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</si>
  <si>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</si>
  <si>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</si>
  <si>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</si>
  <si>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</si>
  <si>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</si>
  <si>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</si>
  <si>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</si>
  <si>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</si>
  <si>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</si>
  <si>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</si>
  <si>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</si>
  <si>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</si>
  <si>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</si>
  <si>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</si>
  <si>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</si>
  <si>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</si>
  <si>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</si>
  <si>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</si>
  <si>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</si>
  <si>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</si>
  <si>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</si>
  <si>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</si>
  <si>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</si>
  <si>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</si>
  <si>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</si>
  <si>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</si>
  <si>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</si>
  <si>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</si>
  <si>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</si>
  <si>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</si>
  <si>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</si>
  <si>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</si>
  <si>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</si>
  <si>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</si>
  <si>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</si>
  <si>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</si>
  <si>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</si>
  <si>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</si>
  <si>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</si>
  <si>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</si>
  <si>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</si>
  <si>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</si>
  <si>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</si>
  <si>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</si>
  <si>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</si>
  <si>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</si>
  <si>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</si>
  <si>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</si>
  <si>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</si>
  <si>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</si>
  <si>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</si>
  <si>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</si>
  <si>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</si>
  <si>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</si>
  <si>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</si>
  <si>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</si>
  <si>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</si>
  <si>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</si>
  <si>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</si>
  <si>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</si>
  <si>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</si>
  <si>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</si>
  <si>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</si>
  <si>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</si>
  <si>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</si>
  <si>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</si>
  <si>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</si>
  <si>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</si>
  <si>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</si>
  <si>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</si>
  <si>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</si>
  <si>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</si>
  <si>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</si>
  <si>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</si>
  <si>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</si>
  <si>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</si>
  <si>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</si>
  <si>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</si>
  <si>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</si>
  <si>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</si>
  <si>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</si>
  <si>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</si>
  <si>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</si>
  <si>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</si>
  <si>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</si>
  <si>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</si>
  <si>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</si>
  <si>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</si>
  <si>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</si>
  <si>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</si>
  <si>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</si>
  <si>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</si>
  <si>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</si>
  <si>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</si>
  <si>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</si>
  <si>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</si>
  <si>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</si>
  <si>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</si>
  <si>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</si>
  <si>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</si>
  <si>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</si>
  <si>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</si>
  <si>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</si>
  <si>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</si>
  <si>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</si>
  <si>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</si>
  <si>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</si>
  <si>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</si>
  <si>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</si>
  <si>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</si>
  <si>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</si>
  <si>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</si>
  <si>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</si>
  <si>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</si>
  <si>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</si>
  <si>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</si>
  <si>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</si>
  <si>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</si>
  <si>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</si>
  <si>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</si>
  <si>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</si>
  <si>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</si>
  <si>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</si>
  <si>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</si>
  <si>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</si>
  <si>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</si>
  <si>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</si>
  <si>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</si>
  <si>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</si>
  <si>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</si>
  <si>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</si>
  <si>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</si>
  <si>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</si>
  <si>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</si>
  <si>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</si>
  <si>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</si>
  <si>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</si>
  <si>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</si>
  <si>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</si>
  <si>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</si>
  <si>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</si>
  <si>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</si>
  <si>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</si>
  <si>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</si>
  <si>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</si>
  <si>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</si>
  <si>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</si>
  <si>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</si>
  <si>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</si>
  <si>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</si>
  <si>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</si>
  <si>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</si>
  <si>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</si>
  <si>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</si>
  <si>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</si>
  <si>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</si>
  <si>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</si>
  <si>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</si>
  <si>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</si>
  <si>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</si>
  <si>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</si>
  <si>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</si>
  <si>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</si>
  <si>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</si>
  <si>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</si>
  <si>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</si>
  <si>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</si>
  <si>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</si>
  <si>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</si>
  <si>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</si>
  <si>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</si>
  <si>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</si>
  <si>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</si>
  <si>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</si>
  <si>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</si>
  <si>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</si>
  <si>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</si>
  <si>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</si>
  <si>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</si>
  <si>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</si>
  <si>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</si>
  <si>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</si>
  <si>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</si>
  <si>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</si>
  <si>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</si>
  <si>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</si>
  <si>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</si>
  <si>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</si>
  <si>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</si>
  <si>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</si>
  <si>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</si>
  <si>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</si>
  <si>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</si>
  <si>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</si>
  <si>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</si>
  <si>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</si>
  <si>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</si>
  <si>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</si>
  <si>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</si>
  <si>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</si>
  <si>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</si>
  <si>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</si>
  <si>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</si>
  <si>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</si>
  <si>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</si>
  <si>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</si>
  <si>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</si>
  <si>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</si>
  <si>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</si>
  <si>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</si>
  <si>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</si>
  <si>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</si>
  <si>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</si>
  <si>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</si>
  <si>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</si>
  <si>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</si>
  <si>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</si>
  <si>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</si>
  <si>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</si>
  <si>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</si>
  <si>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</si>
  <si>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</si>
  <si>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</si>
  <si>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</si>
  <si>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</si>
  <si>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</si>
  <si>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</si>
  <si>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</si>
  <si>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</si>
  <si>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</si>
  <si>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</si>
  <si>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</si>
  <si>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</si>
  <si>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</si>
  <si>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</si>
  <si>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</si>
  <si>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</si>
  <si>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</si>
  <si>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</si>
  <si>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</si>
  <si>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</si>
  <si>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</si>
  <si>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</si>
  <si>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</si>
  <si>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</si>
  <si>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</si>
  <si>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</si>
  <si>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</si>
  <si>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</si>
  <si>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</si>
  <si>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</si>
  <si>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</si>
  <si>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</si>
  <si>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</si>
  <si>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</si>
  <si>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</si>
  <si>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</si>
  <si>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</si>
  <si>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</si>
  <si>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</si>
  <si>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</si>
  <si>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</si>
  <si>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</si>
  <si>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</si>
  <si>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</si>
  <si>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</si>
  <si>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</si>
  <si>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</si>
  <si>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</si>
  <si>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</si>
  <si>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</si>
  <si>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</si>
  <si>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</si>
  <si>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</si>
  <si>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</si>
  <si>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</si>
  <si>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</si>
  <si>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</si>
  <si>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</si>
  <si>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</si>
  <si>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</si>
  <si>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</si>
  <si>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</si>
  <si>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</si>
  <si>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</si>
  <si>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</si>
  <si>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</si>
  <si>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</si>
  <si>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</si>
  <si>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</si>
  <si>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</si>
  <si>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</si>
  <si>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</si>
  <si>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</si>
  <si>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</si>
  <si>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</si>
  <si>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</si>
  <si>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</si>
  <si>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</si>
  <si>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</si>
  <si>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</si>
  <si>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</si>
  <si>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</si>
  <si>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</si>
  <si>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</si>
  <si>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</si>
  <si>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</si>
  <si>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</si>
  <si>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</si>
  <si>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</si>
  <si>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</si>
  <si>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</si>
  <si>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</si>
  <si>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</si>
  <si>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</si>
  <si>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</si>
  <si>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</si>
  <si>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</si>
  <si>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</si>
  <si>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</si>
  <si>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</si>
  <si>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</si>
  <si>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</si>
  <si>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</si>
  <si>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</si>
  <si>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</si>
  <si>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</si>
  <si>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</si>
  <si>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</si>
  <si>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</si>
  <si>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</si>
  <si>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</si>
  <si>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</si>
  <si>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</si>
  <si>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</si>
  <si>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</si>
  <si>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</si>
  <si>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</si>
  <si>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</si>
  <si>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</si>
  <si>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</si>
  <si>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</si>
  <si>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</si>
  <si>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</si>
  <si>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</si>
  <si>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</si>
  <si>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</si>
  <si>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</si>
  <si>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</si>
  <si>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</si>
  <si>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</si>
  <si>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</si>
  <si>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</si>
  <si>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</si>
  <si>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</si>
  <si>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</si>
  <si>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</si>
  <si>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</si>
  <si>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</si>
  <si>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</si>
  <si>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</si>
  <si>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</si>
  <si>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</si>
  <si>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</si>
  <si>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</si>
  <si>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</si>
  <si>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</si>
  <si>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</si>
  <si>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</si>
  <si>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</si>
  <si>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</si>
  <si>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</si>
  <si>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</si>
  <si>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</si>
  <si>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</si>
  <si>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</si>
  <si>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</si>
  <si>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</si>
  <si>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</si>
  <si>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</si>
  <si>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</si>
  <si>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</si>
  <si>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</si>
  <si>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</si>
  <si>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</si>
  <si>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</si>
  <si>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</si>
  <si>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</si>
  <si>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</si>
  <si>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</si>
  <si>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</si>
  <si>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</si>
  <si>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</si>
  <si>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</si>
  <si>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</si>
  <si>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</si>
  <si>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</si>
  <si>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</si>
  <si>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</si>
  <si>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</si>
  <si>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</si>
  <si>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</si>
  <si>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</si>
  <si>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</si>
  <si>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</si>
  <si>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</si>
  <si>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</si>
  <si>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</si>
  <si>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</si>
  <si>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</si>
  <si>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</si>
  <si>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</si>
  <si>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</si>
  <si>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</si>
  <si>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</si>
  <si>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</si>
  <si>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</si>
  <si>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</si>
  <si>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</si>
  <si>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</si>
  <si>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</si>
  <si>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</si>
  <si>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</si>
  <si>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</si>
  <si>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</si>
  <si>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</si>
  <si>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</si>
  <si>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</si>
  <si>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</si>
  <si>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</si>
  <si>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</si>
  <si>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</si>
  <si>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</si>
  <si>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</si>
  <si>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</si>
  <si>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</si>
  <si>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</si>
  <si>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</si>
  <si>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</si>
  <si>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</si>
  <si>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</si>
  <si>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</si>
  <si>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</si>
  <si>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</si>
  <si>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</si>
  <si>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</si>
  <si>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</si>
  <si>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</si>
  <si>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</si>
  <si>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</si>
  <si>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</si>
  <si>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</si>
  <si>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</si>
  <si>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</si>
  <si>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</si>
  <si>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</si>
  <si>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</si>
  <si>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</si>
  <si>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</si>
  <si>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</si>
  <si>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</si>
  <si>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</si>
  <si>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</si>
  <si>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</si>
  <si>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</si>
  <si>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</si>
  <si>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</si>
  <si>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</si>
  <si>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</si>
  <si>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</si>
  <si>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</si>
  <si>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</si>
  <si>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</si>
  <si>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</si>
  <si>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</si>
  <si>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</si>
  <si>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</si>
  <si>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</si>
  <si>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</si>
  <si>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</si>
  <si>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</si>
  <si>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</si>
  <si>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</si>
  <si>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</si>
  <si>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</si>
  <si>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</si>
  <si>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</si>
  <si>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</si>
  <si>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</si>
  <si>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</si>
  <si>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</si>
  <si>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</si>
  <si>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</si>
  <si>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</si>
  <si>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</si>
  <si>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</si>
  <si>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</si>
  <si>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</si>
  <si>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</si>
  <si>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</si>
  <si>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</si>
  <si>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</si>
  <si>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</si>
  <si>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</si>
  <si>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</si>
  <si>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</si>
  <si>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</si>
  <si>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</si>
  <si>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</si>
  <si>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</si>
  <si>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</si>
  <si>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</si>
  <si>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</si>
  <si>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</si>
  <si>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</si>
  <si>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</si>
  <si>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</si>
  <si>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</si>
  <si>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</si>
  <si>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</si>
  <si>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</si>
  <si>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</si>
  <si>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</si>
  <si>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</si>
  <si>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</si>
  <si>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</si>
  <si>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</si>
  <si>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</si>
  <si>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</si>
  <si>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</si>
  <si>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</si>
  <si>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</si>
  <si>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</si>
  <si>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</si>
  <si>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</si>
  <si>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</si>
  <si>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</si>
  <si>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</si>
  <si>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</si>
  <si>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</si>
  <si>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</si>
  <si>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</si>
  <si>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</si>
  <si>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</si>
  <si>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</si>
  <si>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</si>
  <si>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</si>
  <si>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</si>
  <si>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</si>
  <si>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</si>
  <si>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</si>
  <si>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</si>
  <si>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</si>
  <si>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</si>
  <si>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</si>
  <si>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</si>
  <si>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</si>
  <si>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</si>
  <si>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</si>
  <si>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</si>
  <si>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</si>
  <si>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</si>
  <si>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</si>
  <si>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</si>
  <si>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</si>
  <si>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</si>
  <si>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</si>
  <si>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</si>
  <si>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</si>
  <si>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</si>
  <si>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</si>
  <si>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</si>
  <si>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</si>
  <si>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</si>
  <si>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</si>
  <si>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</si>
  <si>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</si>
  <si>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</si>
  <si>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</si>
  <si>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</si>
  <si>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</si>
  <si>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</si>
  <si>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</si>
  <si>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</si>
  <si>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</si>
  <si>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</si>
  <si>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</si>
  <si>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</si>
  <si>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</si>
  <si>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</si>
  <si>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</si>
  <si>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</si>
  <si>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</si>
  <si>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</si>
  <si>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</si>
  <si>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</si>
  <si>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</si>
  <si>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</si>
  <si>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</si>
  <si>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</si>
  <si>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</si>
  <si>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</si>
  <si>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</si>
  <si>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</si>
  <si>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</si>
  <si>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</si>
  <si>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</si>
  <si>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</si>
  <si>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</si>
  <si>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</si>
  <si>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</si>
  <si>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</si>
  <si>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</si>
  <si>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</si>
  <si>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</si>
  <si>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</si>
  <si>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</si>
  <si>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</si>
  <si>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</si>
  <si>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</si>
  <si>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</si>
  <si>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</si>
  <si>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</si>
  <si>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</si>
  <si>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</si>
  <si>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</si>
  <si>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</si>
  <si>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</si>
  <si>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</si>
  <si>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</si>
  <si>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</si>
  <si>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</si>
  <si>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</si>
  <si>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</si>
  <si>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</si>
  <si>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</si>
  <si>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</si>
  <si>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</si>
  <si>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</si>
  <si>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</si>
  <si>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</si>
  <si>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</si>
  <si>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</si>
  <si>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</si>
  <si>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</si>
  <si>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</si>
  <si>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</si>
  <si>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</si>
  <si>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</si>
  <si>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</si>
  <si>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</si>
  <si>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</si>
  <si>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</si>
  <si>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</si>
  <si>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</si>
  <si>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</si>
  <si>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</si>
  <si>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</si>
  <si>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</si>
  <si>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</si>
  <si>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</si>
  <si>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</si>
  <si>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</si>
  <si>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</si>
  <si>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</si>
  <si>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</si>
  <si>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</si>
  <si>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</si>
  <si>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</si>
  <si>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</si>
  <si>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</si>
  <si>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</si>
  <si>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</si>
  <si>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</si>
  <si>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</si>
  <si>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</si>
  <si>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</si>
  <si>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</si>
  <si>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</si>
  <si>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</si>
  <si>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</si>
  <si>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</si>
  <si>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</si>
  <si>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</si>
  <si>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</si>
  <si>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</si>
  <si>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</si>
  <si>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</si>
  <si>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</si>
  <si>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</si>
  <si>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</si>
  <si>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</si>
  <si>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</si>
  <si>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</si>
  <si>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</si>
  <si>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</si>
  <si>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</si>
  <si>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</si>
  <si>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</si>
  <si>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</si>
  <si>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</si>
  <si>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</si>
  <si>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</si>
  <si>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</si>
  <si>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</si>
  <si>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</si>
  <si>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</si>
  <si>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</si>
  <si>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</si>
  <si>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</si>
  <si>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</si>
  <si>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</si>
  <si>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</si>
  <si>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</si>
  <si>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</si>
  <si>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</si>
  <si>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</si>
  <si>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</si>
  <si>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</si>
  <si>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</si>
  <si>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</si>
  <si>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</si>
  <si>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</si>
  <si>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</si>
  <si>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</si>
  <si>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</si>
  <si>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</si>
  <si>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</si>
  <si>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</si>
  <si>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</si>
  <si>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</si>
  <si>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</si>
  <si>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</si>
  <si>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</si>
  <si>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</si>
  <si>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</si>
  <si>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</si>
  <si>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</si>
  <si>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</si>
  <si>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</si>
  <si>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</si>
  <si>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</si>
  <si>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</si>
  <si>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</si>
  <si>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</si>
  <si>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</si>
  <si>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</si>
  <si>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</si>
  <si>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</si>
  <si>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</si>
  <si>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</si>
  <si>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</si>
  <si>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</si>
  <si>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</si>
  <si>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</si>
  <si>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</si>
  <si>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</si>
  <si>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</si>
  <si>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</si>
  <si>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</si>
  <si>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</si>
  <si>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</si>
  <si>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</si>
  <si>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</si>
  <si>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</si>
  <si>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</si>
  <si>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</si>
  <si>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</si>
  <si>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</si>
  <si>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</si>
  <si>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</si>
  <si>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</si>
  <si>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</si>
  <si>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</si>
  <si>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</si>
  <si>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</si>
  <si>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</si>
  <si>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</si>
  <si>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</si>
  <si>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</si>
  <si>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</si>
  <si>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</si>
  <si>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</si>
  <si>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</si>
  <si>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</si>
  <si>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</si>
  <si>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</si>
  <si>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</si>
  <si>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</si>
  <si>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</si>
  <si>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</si>
  <si>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</si>
  <si>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</si>
  <si>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</si>
  <si>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</si>
  <si>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</si>
  <si>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</si>
  <si>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</si>
  <si>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</si>
  <si>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</si>
  <si>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</si>
  <si>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</si>
  <si>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</si>
  <si>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</si>
  <si>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</si>
  <si>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</si>
  <si>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</si>
  <si>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</si>
  <si>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</si>
  <si>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</si>
  <si>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</si>
  <si>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</si>
  <si>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</si>
  <si>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</si>
  <si>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</si>
  <si>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</si>
  <si>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</si>
  <si>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</si>
  <si>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</si>
  <si>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</si>
  <si>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</si>
  <si>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</si>
  <si>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</si>
  <si>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</si>
  <si>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</si>
  <si>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</si>
  <si>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</si>
  <si>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</si>
  <si>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</si>
  <si>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</si>
  <si>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</si>
  <si>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</si>
  <si>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</si>
  <si>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</si>
  <si>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</si>
  <si>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</si>
  <si>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</si>
  <si>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</si>
  <si>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</si>
  <si>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</si>
  <si>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</si>
  <si>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</si>
  <si>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</si>
  <si>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</si>
  <si>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</si>
  <si>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</si>
  <si>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</si>
  <si>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</si>
  <si>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</si>
  <si>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</si>
  <si>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</si>
  <si>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</si>
  <si>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</si>
  <si>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</si>
  <si>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</si>
  <si>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</si>
  <si>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</si>
  <si>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</si>
  <si>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</si>
  <si>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</si>
  <si>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</si>
  <si>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</si>
  <si>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</si>
  <si>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</si>
  <si>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</si>
  <si>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</si>
  <si>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</si>
  <si>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</si>
  <si>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</si>
  <si>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</si>
  <si>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</si>
  <si>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</si>
  <si>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</si>
  <si>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</si>
  <si>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</si>
  <si>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</si>
  <si>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</si>
  <si>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</si>
  <si>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</si>
  <si>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</si>
  <si>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</si>
  <si>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</si>
  <si>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</si>
  <si>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</si>
  <si>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</si>
  <si>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</si>
  <si>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</si>
  <si>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</si>
  <si>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</si>
  <si>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</si>
  <si>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</si>
  <si>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</si>
  <si>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</si>
  <si>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</si>
  <si>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</si>
  <si>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</si>
  <si>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</si>
  <si>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</si>
  <si>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</si>
  <si>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</si>
  <si>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</si>
  <si>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</si>
  <si>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</si>
  <si>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</si>
  <si>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</si>
  <si>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</si>
  <si>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</si>
  <si>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</si>
  <si>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</si>
  <si>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</si>
  <si>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</si>
  <si>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</si>
  <si>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</si>
  <si>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</si>
  <si>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</si>
  <si>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</si>
  <si>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</si>
  <si>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</si>
  <si>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</si>
  <si>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</si>
  <si>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</si>
  <si>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</si>
  <si>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</si>
  <si>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</si>
  <si>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</si>
  <si>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</si>
  <si>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</si>
  <si>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</si>
  <si>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</si>
  <si>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</si>
  <si>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</si>
  <si>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</si>
  <si>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</si>
  <si>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</si>
  <si>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</si>
  <si>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</si>
  <si>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</si>
  <si>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</si>
  <si>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</si>
  <si>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</si>
  <si>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</si>
  <si>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</si>
  <si>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</si>
  <si>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</si>
  <si>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</si>
  <si>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</si>
  <si>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</si>
  <si>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</si>
  <si>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</si>
  <si>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</si>
  <si>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</si>
  <si>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</si>
  <si>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</si>
  <si>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</si>
  <si>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</si>
  <si>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</si>
  <si>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</si>
  <si>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</si>
  <si>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</si>
  <si>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</si>
  <si>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</si>
  <si>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</si>
  <si>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</si>
  <si>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</si>
  <si>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</si>
  <si>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</si>
  <si>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</si>
  <si>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</si>
  <si>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</si>
  <si>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</si>
  <si>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</si>
  <si>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</si>
  <si>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</si>
  <si>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</si>
  <si>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</si>
  <si>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</si>
  <si>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</si>
  <si>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</si>
  <si>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</si>
  <si>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</si>
  <si>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</si>
  <si>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</si>
  <si>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</si>
  <si>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</si>
  <si>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</si>
  <si>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</si>
  <si>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</si>
  <si>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</si>
  <si>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</si>
  <si>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</si>
  <si>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</si>
  <si>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</si>
  <si>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</si>
  <si>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</si>
  <si>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</si>
  <si>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</si>
  <si>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</si>
  <si>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</si>
  <si>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</si>
  <si>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</si>
  <si>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</si>
  <si>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</si>
  <si>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</si>
  <si>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</si>
  <si>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</si>
  <si>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</si>
  <si>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</si>
  <si>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</si>
  <si>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</si>
  <si>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</si>
  <si>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</si>
  <si>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</si>
  <si>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</si>
  <si>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</si>
  <si>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</si>
  <si>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</si>
  <si>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</si>
  <si>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</si>
  <si>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</si>
  <si>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</si>
  <si>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</si>
  <si>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</si>
  <si>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</si>
  <si>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</si>
  <si>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</si>
  <si>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</si>
  <si>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</si>
  <si>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</si>
  <si>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</si>
  <si>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</si>
  <si>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</si>
  <si>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</si>
  <si>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</si>
  <si>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</si>
  <si>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</si>
  <si>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</si>
  <si>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</si>
  <si>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</si>
  <si>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</si>
  <si>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</si>
  <si>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</si>
  <si>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</si>
  <si>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</si>
  <si>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</si>
  <si>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</si>
  <si>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</si>
  <si>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</si>
  <si>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</si>
  <si>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</si>
  <si>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</si>
  <si>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</si>
  <si>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</si>
  <si>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</si>
  <si>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</si>
  <si>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</si>
  <si>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</si>
  <si>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</si>
  <si>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</si>
  <si>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</si>
  <si>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</si>
  <si>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</si>
  <si>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</si>
  <si>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</si>
  <si>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</si>
  <si>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</si>
  <si>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</si>
  <si>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</si>
  <si>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</si>
  <si>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</si>
  <si>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</si>
  <si>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</si>
  <si>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</si>
  <si>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</si>
  <si>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</si>
  <si>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</si>
  <si>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</si>
  <si>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</si>
  <si>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</si>
  <si>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</si>
  <si>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</si>
  <si>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</si>
  <si>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</si>
  <si>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</si>
  <si>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</si>
  <si>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</si>
  <si>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</si>
  <si>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</si>
  <si>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</si>
  <si>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</si>
  <si>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</si>
  <si>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</si>
  <si>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</si>
  <si>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</si>
  <si>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</si>
  <si>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</si>
  <si>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</si>
  <si>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</si>
  <si>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</si>
  <si>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</si>
  <si>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</si>
  <si>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</si>
  <si>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</si>
  <si>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</si>
  <si>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</si>
  <si>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</si>
  <si>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</si>
  <si>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</si>
  <si>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</si>
  <si>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</si>
  <si>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</si>
  <si>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</si>
  <si>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</si>
  <si>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</si>
  <si>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</si>
  <si>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</si>
  <si>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</si>
  <si>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</si>
  <si>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</si>
  <si>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</si>
  <si>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</si>
  <si>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</si>
  <si>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</si>
  <si>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</si>
  <si>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</si>
  <si>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</si>
  <si>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</si>
  <si>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</si>
  <si>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</si>
  <si>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</si>
  <si>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</si>
  <si>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</si>
  <si>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</si>
  <si>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</si>
  <si>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</si>
  <si>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</si>
  <si>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</si>
  <si>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</si>
  <si>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</si>
  <si>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</si>
  <si>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</si>
  <si>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</si>
  <si>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</si>
  <si>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</si>
  <si>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</si>
  <si>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</si>
  <si>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</si>
  <si>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</si>
  <si>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</si>
  <si>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</si>
  <si>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</si>
  <si>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</si>
  <si>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</si>
  <si>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</si>
  <si>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</si>
  <si>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</si>
  <si>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</si>
  <si>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</si>
  <si>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</si>
  <si>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</si>
  <si>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</si>
  <si>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</si>
  <si>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</si>
  <si>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</si>
  <si>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</si>
  <si>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</si>
  <si>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</si>
  <si>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</si>
  <si>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</si>
  <si>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</si>
  <si>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</si>
  <si>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</si>
  <si>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</si>
  <si>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</si>
  <si>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</si>
  <si>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</si>
  <si>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</si>
  <si>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</si>
  <si>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</si>
  <si>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</si>
  <si>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</si>
  <si>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</si>
  <si>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</si>
  <si>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</si>
  <si>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</si>
  <si>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</si>
  <si>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</si>
  <si>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</si>
  <si>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</si>
  <si>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</si>
  <si>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</si>
  <si>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</si>
  <si>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</si>
  <si>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</si>
  <si>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</si>
  <si>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</si>
  <si>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</si>
  <si>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</si>
  <si>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</si>
  <si>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</si>
  <si>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</si>
  <si>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</si>
  <si>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</si>
  <si>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</si>
  <si>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</si>
  <si>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</si>
  <si>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</si>
  <si>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</si>
  <si>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</si>
  <si>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</si>
  <si>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</si>
  <si>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</si>
  <si>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</si>
  <si>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</si>
  <si>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</si>
  <si>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</si>
  <si>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</si>
  <si>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</si>
  <si>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</si>
  <si>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</si>
  <si>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</si>
  <si>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</si>
  <si>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</si>
  <si>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</si>
  <si>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</si>
  <si>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</si>
  <si>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</si>
  <si>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</si>
  <si>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</si>
  <si>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</si>
  <si>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</si>
  <si>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</si>
  <si>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</si>
  <si>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</si>
  <si>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</si>
  <si>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</si>
  <si>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</si>
  <si>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</si>
  <si>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</si>
  <si>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</si>
  <si>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</si>
  <si>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</si>
  <si>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</si>
  <si>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</si>
  <si>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</si>
  <si>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</si>
  <si>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</si>
  <si>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</si>
  <si>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</si>
  <si>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</si>
  <si>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</si>
  <si>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</si>
  <si>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</si>
  <si>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</si>
  <si>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</si>
  <si>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</si>
  <si>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</si>
  <si>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</si>
  <si>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</si>
  <si>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</si>
  <si>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</si>
  <si>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</si>
  <si>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</si>
  <si>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</si>
  <si>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</si>
  <si>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</si>
  <si>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</si>
  <si>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</si>
  <si>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</si>
  <si>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</si>
  <si>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</si>
  <si>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</si>
  <si>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</si>
  <si>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</si>
  <si>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</si>
  <si>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</si>
  <si>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</si>
  <si>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</si>
  <si>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</si>
  <si>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</si>
  <si>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</si>
  <si>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</si>
  <si>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</si>
  <si>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</si>
  <si>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</si>
  <si>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</si>
  <si>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</si>
  <si>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</si>
  <si>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</si>
  <si>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</si>
  <si>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</si>
  <si>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</si>
  <si>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</si>
  <si>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</si>
  <si>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</si>
  <si>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</si>
  <si>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</si>
  <si>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</si>
  <si>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</si>
  <si>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</si>
  <si>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</si>
  <si>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</si>
  <si>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</si>
  <si>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</si>
  <si>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</si>
  <si>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</si>
  <si>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</si>
  <si>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</si>
  <si>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</si>
  <si>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</si>
  <si>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</si>
  <si>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</si>
  <si>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</si>
  <si>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</si>
  <si>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</si>
  <si>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</si>
  <si>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</si>
  <si>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</si>
  <si>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</si>
  <si>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</si>
  <si>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</si>
  <si>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</si>
  <si>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</si>
  <si>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</si>
  <si>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</si>
  <si>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</si>
  <si>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</si>
  <si>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</si>
  <si>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</si>
  <si>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</si>
  <si>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</si>
  <si>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</si>
  <si>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</si>
  <si>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</si>
  <si>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</si>
  <si>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</si>
  <si>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</si>
  <si>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</si>
  <si>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</si>
  <si>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</si>
  <si>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</si>
  <si>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</si>
  <si>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</si>
  <si>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</si>
  <si>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</si>
  <si>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</si>
  <si>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</si>
  <si>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</si>
  <si>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</si>
  <si>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</si>
  <si>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</si>
  <si>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</si>
  <si>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</si>
  <si>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</si>
  <si>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</si>
  <si>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</si>
  <si>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</si>
  <si>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</si>
  <si>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</si>
  <si>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</si>
  <si>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</si>
  <si>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</si>
  <si>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</si>
  <si>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</si>
  <si>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</si>
  <si>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</si>
  <si>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</si>
  <si>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</si>
  <si>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</si>
  <si>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</si>
  <si>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</si>
  <si>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</si>
  <si>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</si>
  <si>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</si>
  <si>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</si>
  <si>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</si>
  <si>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</si>
  <si>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</si>
  <si>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</si>
  <si>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</si>
  <si>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</si>
  <si>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</si>
  <si>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</si>
  <si>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</si>
  <si>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</si>
  <si>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</si>
  <si>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</si>
  <si>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</si>
  <si>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</si>
  <si>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</si>
  <si>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</si>
  <si>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</si>
  <si>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</si>
  <si>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</si>
  <si>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</si>
  <si>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</si>
  <si>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</si>
  <si>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</si>
  <si>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</si>
  <si>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</si>
  <si>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</si>
  <si>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</si>
  <si>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</si>
  <si>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</si>
  <si>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</si>
  <si>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</si>
  <si>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</si>
  <si>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</si>
  <si>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</si>
  <si>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</si>
  <si>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</si>
  <si>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</si>
  <si>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</si>
  <si>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</si>
  <si>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</si>
  <si>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</si>
  <si>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</si>
  <si>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</si>
  <si>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</si>
  <si>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</si>
  <si>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</si>
  <si>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</si>
  <si>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</si>
  <si>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</si>
  <si>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</si>
  <si>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</si>
  <si>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</si>
  <si>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</si>
  <si>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</si>
  <si>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</si>
  <si>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</si>
  <si>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</si>
  <si>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</si>
  <si>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</si>
  <si>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</si>
  <si>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</si>
  <si>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</si>
  <si>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</si>
  <si>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</si>
  <si>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</si>
  <si>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</si>
  <si>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</si>
  <si>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</si>
  <si>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</si>
  <si>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</si>
  <si>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</si>
  <si>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</si>
  <si>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</si>
  <si>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</si>
  <si>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</si>
  <si>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</si>
  <si>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</si>
  <si>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</si>
  <si>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</si>
  <si>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</si>
  <si>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</si>
  <si>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</si>
  <si>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</si>
  <si>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</si>
  <si>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</si>
  <si>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</si>
  <si>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</si>
  <si>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</si>
  <si>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</si>
  <si>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</si>
  <si>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</si>
  <si>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</si>
  <si>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</si>
  <si>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</si>
  <si>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</si>
  <si>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</si>
  <si>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</si>
  <si>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</si>
  <si>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</si>
  <si>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</si>
  <si>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</si>
  <si>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</si>
  <si>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</si>
  <si>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</si>
  <si>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</si>
  <si>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</si>
  <si>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</si>
  <si>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</si>
  <si>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</si>
  <si>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</si>
  <si>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</si>
  <si>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</si>
  <si>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</si>
  <si>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</si>
  <si>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</si>
  <si>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</si>
  <si>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</si>
  <si>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</si>
  <si>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</si>
  <si>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</si>
  <si>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</si>
  <si>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</si>
  <si>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</si>
  <si>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</si>
  <si>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</si>
  <si>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</si>
  <si>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</si>
  <si>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</si>
  <si>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</si>
  <si>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</si>
  <si>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</si>
  <si>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</si>
  <si>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</si>
  <si>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</si>
  <si>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</si>
  <si>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</si>
  <si>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</si>
  <si>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</si>
  <si>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</si>
  <si>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</si>
  <si>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</si>
  <si>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</si>
  <si>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</si>
  <si>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</si>
  <si>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</si>
  <si>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</si>
  <si>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</si>
  <si>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</si>
  <si>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</si>
  <si>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</si>
  <si>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</si>
  <si>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</si>
  <si>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</si>
  <si>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</si>
  <si>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</si>
  <si>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</si>
  <si>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</si>
  <si>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</si>
  <si>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</si>
  <si>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</si>
  <si>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</si>
  <si>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</si>
  <si>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</si>
  <si>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</si>
  <si>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</si>
  <si>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</si>
  <si>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</si>
  <si>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</si>
  <si>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</si>
  <si>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</si>
  <si>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</si>
  <si>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</si>
  <si>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</si>
  <si>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</si>
  <si>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</si>
  <si>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</si>
  <si>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</si>
  <si>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</si>
  <si>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</si>
  <si>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</si>
  <si>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</si>
  <si>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</si>
  <si>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</si>
  <si>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</si>
  <si>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</si>
  <si>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</si>
  <si>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</si>
  <si>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</si>
  <si>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</si>
  <si>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</si>
  <si>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</si>
  <si>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</si>
  <si>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</si>
  <si>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</si>
  <si>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</si>
  <si>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</si>
  <si>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</si>
  <si>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</si>
  <si>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</si>
  <si>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</si>
  <si>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</si>
  <si>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</si>
  <si>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</si>
  <si>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</si>
  <si>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</si>
  <si>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</si>
  <si>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</si>
  <si>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</si>
  <si>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</si>
  <si>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</si>
  <si>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</si>
  <si>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</si>
  <si>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</si>
  <si>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</si>
  <si>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</si>
  <si>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</si>
  <si>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</si>
  <si>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</si>
  <si>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</si>
  <si>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</si>
  <si>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</si>
  <si>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</si>
  <si>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</si>
  <si>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</si>
  <si>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</si>
  <si>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</si>
  <si>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</si>
  <si>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</si>
  <si>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</si>
  <si>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</si>
  <si>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</si>
  <si>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</si>
  <si>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</si>
  <si>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</si>
  <si>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</si>
  <si>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</si>
  <si>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</si>
  <si>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</si>
  <si>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</si>
  <si>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</si>
  <si>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</si>
  <si>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</si>
  <si>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</si>
  <si>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</si>
  <si>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</si>
  <si>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</si>
  <si>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</si>
  <si>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</si>
  <si>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</si>
  <si>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</si>
  <si>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</si>
  <si>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</si>
  <si>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</si>
  <si>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</si>
  <si>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</si>
  <si>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</si>
  <si>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</si>
  <si>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</si>
  <si>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</si>
  <si>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</si>
  <si>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</si>
  <si>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</si>
  <si>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</si>
  <si>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</si>
  <si>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</si>
  <si>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</si>
  <si>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</si>
  <si>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</si>
  <si>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</si>
  <si>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</si>
  <si>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</si>
  <si>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</si>
  <si>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</si>
  <si>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</si>
  <si>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</si>
  <si>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</si>
  <si>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</si>
  <si>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</si>
  <si>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</si>
  <si>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</si>
  <si>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</si>
  <si>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</si>
  <si>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</si>
  <si>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</si>
  <si>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</si>
  <si>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</si>
  <si>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</si>
  <si>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</si>
  <si>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</si>
  <si>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</si>
  <si>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</si>
  <si>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</si>
  <si>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</si>
  <si>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</si>
  <si>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</si>
  <si>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</si>
  <si>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</si>
  <si>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</si>
  <si>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</si>
  <si>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</si>
  <si>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</si>
  <si>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</si>
  <si>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</si>
  <si>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</si>
  <si>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</si>
  <si>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</si>
  <si>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</si>
  <si>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</si>
  <si>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</si>
  <si>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</si>
  <si>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</si>
  <si>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</si>
  <si>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</si>
  <si>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</si>
  <si>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</si>
  <si>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</si>
  <si>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</si>
  <si>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</si>
  <si>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</si>
  <si>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</si>
  <si>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</si>
  <si>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</si>
  <si>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</si>
  <si>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</si>
  <si>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</si>
  <si>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</si>
  <si>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</si>
  <si>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</si>
  <si>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</si>
  <si>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</si>
  <si>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</si>
  <si>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</si>
  <si>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</si>
  <si>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</si>
  <si>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</si>
  <si>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</si>
  <si>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</si>
  <si>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</si>
  <si>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</si>
  <si>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</si>
  <si>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</si>
  <si>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</si>
  <si>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</si>
  <si>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</si>
  <si>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</si>
  <si>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</si>
  <si>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</si>
  <si>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</si>
  <si>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</si>
  <si>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</si>
  <si>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</si>
  <si>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</si>
  <si>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</si>
  <si>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</si>
  <si>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</si>
  <si>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</si>
  <si>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</si>
  <si>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</si>
  <si>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</si>
  <si>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</si>
  <si>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</si>
  <si>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</si>
  <si>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</si>
  <si>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</si>
  <si>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</si>
  <si>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</si>
  <si>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</si>
  <si>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</si>
  <si>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</si>
  <si>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</si>
  <si>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</si>
  <si>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</si>
  <si>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</si>
  <si>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</si>
  <si>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</si>
  <si>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</si>
  <si>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</si>
  <si>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</si>
  <si>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</si>
  <si>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</si>
  <si>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</si>
  <si>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</si>
  <si>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</si>
  <si>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</si>
  <si>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</si>
  <si>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</si>
  <si>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</si>
  <si>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</si>
  <si>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</si>
  <si>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</si>
  <si>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</si>
  <si>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</si>
  <si>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</si>
  <si>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</si>
  <si>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</si>
  <si>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</si>
  <si>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</si>
  <si>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</si>
  <si>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</si>
  <si>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</si>
  <si>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</si>
  <si>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</si>
  <si>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</si>
  <si>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</si>
  <si>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</si>
  <si>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</si>
  <si>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</si>
  <si>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</si>
  <si>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</si>
  <si>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</si>
  <si>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</si>
  <si>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</si>
  <si>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</si>
  <si>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</si>
  <si>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</si>
  <si>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</si>
  <si>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</si>
  <si>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</si>
  <si>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</si>
  <si>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</si>
  <si>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</si>
  <si>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</si>
  <si>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</si>
  <si>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</si>
  <si>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</si>
  <si>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</si>
  <si>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</si>
  <si>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</si>
  <si>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</si>
  <si>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</si>
  <si>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</si>
  <si>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</si>
  <si>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</si>
  <si>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</si>
  <si>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</si>
  <si>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</si>
  <si>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</si>
  <si>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</si>
  <si>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</si>
  <si>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</si>
  <si>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</si>
  <si>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</si>
  <si>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</si>
  <si>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</si>
  <si>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</si>
  <si>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</si>
  <si>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</si>
  <si>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</si>
  <si>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</si>
  <si>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</si>
  <si>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</si>
  <si>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</si>
  <si>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</si>
  <si>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</si>
  <si>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</si>
  <si>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</si>
  <si>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</si>
  <si>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</si>
  <si>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</si>
  <si>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</si>
  <si>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</si>
  <si>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</si>
  <si>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</si>
  <si>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</si>
  <si>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</si>
  <si>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</si>
  <si>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</si>
  <si>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</si>
  <si>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</si>
  <si>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</si>
  <si>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</si>
  <si>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</si>
  <si>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</si>
  <si>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</si>
  <si>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</si>
  <si>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</si>
  <si>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</si>
  <si>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</si>
  <si>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</si>
  <si>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</si>
  <si>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</si>
  <si>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</si>
  <si>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</si>
  <si>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</si>
  <si>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</si>
  <si>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</si>
  <si>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</si>
  <si>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</si>
  <si>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</si>
  <si>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</si>
  <si>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</si>
  <si>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</si>
  <si>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</si>
  <si>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</si>
  <si>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</si>
  <si>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</si>
  <si>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</si>
  <si>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</si>
  <si>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</si>
  <si>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</si>
  <si>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</si>
  <si>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</si>
  <si>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</si>
  <si>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</si>
  <si>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</si>
  <si>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</si>
  <si>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</si>
  <si>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</si>
  <si>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</si>
  <si>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</si>
  <si>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</si>
  <si>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</si>
  <si>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</si>
  <si>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</si>
  <si>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</si>
  <si>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</si>
  <si>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</si>
  <si>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</si>
  <si>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</si>
  <si>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</si>
  <si>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</si>
  <si>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</si>
  <si>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</si>
  <si>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</si>
  <si>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</si>
  <si>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</si>
  <si>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</si>
  <si>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</si>
  <si>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</si>
  <si>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</si>
  <si>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</si>
  <si>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</si>
  <si>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</si>
  <si>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</si>
  <si>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</si>
  <si>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</si>
  <si>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</si>
  <si>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</si>
  <si>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</si>
  <si>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</si>
  <si>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</si>
  <si>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</si>
  <si>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</si>
  <si>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</si>
  <si>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</si>
  <si>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</si>
  <si>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</si>
  <si>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</si>
  <si>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</si>
  <si>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</si>
  <si>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</si>
  <si>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</si>
  <si>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</si>
  <si>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</si>
  <si>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</si>
  <si>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</si>
  <si>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</si>
  <si>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</si>
  <si>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</si>
  <si>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</si>
  <si>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</si>
  <si>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</si>
  <si>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</si>
  <si>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</si>
  <si>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</si>
  <si>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</si>
  <si>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</si>
  <si>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</si>
  <si>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</si>
  <si>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</si>
  <si>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</si>
  <si>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</si>
  <si>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</si>
  <si>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</si>
  <si>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</si>
  <si>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</si>
  <si>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</si>
  <si>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</si>
  <si>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</si>
  <si>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</si>
  <si>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</si>
  <si>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</si>
  <si>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</si>
  <si>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</si>
  <si>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</si>
  <si>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</si>
  <si>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</si>
  <si>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</si>
  <si>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</si>
  <si>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</si>
  <si>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</si>
  <si>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</si>
  <si>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</si>
  <si>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</si>
  <si>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</si>
  <si>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</si>
  <si>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</si>
  <si>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</si>
  <si>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</si>
  <si>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</si>
  <si>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</si>
  <si>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</si>
  <si>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</si>
  <si>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</si>
  <si>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</si>
  <si>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</si>
  <si>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</si>
  <si>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</si>
  <si>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</si>
  <si>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</si>
  <si>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</si>
  <si>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</si>
  <si>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</si>
  <si>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</si>
  <si>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</si>
  <si>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</si>
  <si>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</si>
  <si>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</si>
  <si>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</si>
  <si>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</si>
  <si>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</si>
  <si>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</si>
  <si>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</si>
  <si>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</si>
  <si>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</si>
  <si>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</si>
  <si>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</si>
  <si>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</si>
  <si>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</si>
  <si>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</si>
  <si>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</si>
  <si>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</si>
  <si>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</si>
  <si>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</si>
  <si>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</si>
  <si>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</si>
  <si>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</si>
  <si>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</si>
  <si>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</si>
  <si>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</si>
  <si>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</si>
  <si>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</si>
  <si>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</si>
  <si>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</si>
  <si>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</si>
  <si>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</si>
  <si>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</si>
  <si>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</si>
  <si>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</si>
  <si>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</si>
  <si>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</si>
  <si>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</si>
  <si>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</si>
  <si>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</si>
  <si>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</si>
  <si>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</si>
  <si>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</si>
  <si>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</si>
  <si>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</si>
  <si>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</si>
  <si>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</si>
  <si>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</si>
  <si>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</si>
  <si>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</si>
  <si>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</si>
  <si>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</si>
  <si>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</si>
  <si>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</si>
  <si>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</si>
  <si>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</si>
  <si>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</si>
  <si>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</si>
  <si>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</si>
  <si>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</si>
  <si>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</si>
  <si>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</si>
  <si>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</si>
  <si>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</si>
  <si>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</si>
  <si>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</si>
  <si>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</si>
  <si>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</si>
  <si>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</si>
  <si>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</si>
  <si>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</si>
  <si>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</si>
  <si>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</si>
  <si>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</si>
  <si>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</si>
  <si>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</si>
  <si>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</si>
  <si>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</si>
  <si>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</si>
  <si>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</si>
  <si>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</si>
  <si>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</si>
  <si>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</si>
  <si>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</si>
  <si>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</si>
  <si>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</si>
  <si>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</si>
  <si>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</si>
  <si>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</si>
  <si>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</si>
  <si>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</si>
  <si>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</si>
  <si>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</si>
  <si>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</si>
  <si>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</si>
  <si>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</si>
  <si>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</si>
  <si>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</si>
  <si>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</si>
  <si>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</si>
  <si>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</si>
  <si>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</si>
  <si>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</si>
  <si>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</si>
  <si>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</si>
  <si>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</si>
  <si>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</si>
  <si>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</si>
  <si>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</si>
  <si>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</si>
  <si>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</si>
  <si>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</si>
  <si>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</si>
  <si>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</si>
  <si>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</si>
  <si>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</si>
  <si>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</si>
  <si>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</si>
  <si>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</si>
  <si>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</si>
  <si>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</si>
  <si>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</si>
  <si>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</si>
  <si>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</si>
  <si>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</si>
  <si>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</si>
  <si>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</si>
  <si>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</si>
  <si>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</si>
  <si>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</si>
  <si>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</si>
  <si>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</si>
  <si>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</si>
  <si>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</si>
  <si>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</si>
  <si>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</si>
  <si>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</si>
  <si>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</si>
  <si>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</si>
  <si>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</si>
  <si>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</si>
  <si>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</si>
  <si>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</si>
  <si>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</si>
  <si>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</si>
  <si>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</si>
  <si>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</si>
  <si>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</si>
  <si>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</si>
  <si>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</si>
  <si>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</si>
  <si>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</si>
  <si>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</si>
  <si>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</si>
  <si>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</si>
  <si>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</si>
  <si>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</si>
  <si>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</si>
  <si>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</si>
  <si>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</si>
  <si>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</si>
  <si>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</si>
  <si>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</si>
  <si>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</si>
  <si>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</si>
  <si>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</si>
  <si>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</si>
  <si>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</si>
  <si>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</si>
  <si>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</si>
  <si>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</si>
  <si>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</si>
  <si>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</si>
  <si>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</si>
  <si>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</si>
  <si>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</si>
  <si>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</si>
  <si>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</si>
  <si>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</si>
  <si>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</si>
  <si>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</si>
  <si>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</si>
  <si>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</si>
  <si>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</si>
  <si>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</si>
  <si>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</si>
  <si>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</si>
  <si>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</si>
  <si>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</si>
  <si>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</si>
  <si>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</si>
  <si>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</si>
  <si>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</si>
  <si>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</si>
  <si>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</si>
  <si>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</si>
  <si>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</si>
  <si>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</si>
  <si>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</si>
  <si>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</si>
  <si>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</si>
  <si>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</si>
  <si>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</si>
  <si>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</si>
  <si>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</si>
  <si>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</si>
  <si>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</si>
  <si>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</si>
  <si>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</si>
  <si>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</si>
  <si>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</si>
  <si>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</si>
  <si>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</si>
  <si>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</si>
  <si>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</si>
  <si>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</si>
  <si>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</si>
  <si>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</si>
  <si>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</si>
  <si>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</si>
  <si>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</si>
  <si>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</si>
  <si>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</si>
  <si>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</si>
  <si>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</si>
  <si>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</si>
  <si>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</si>
  <si>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</si>
  <si>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</si>
  <si>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</si>
  <si>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</si>
  <si>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</si>
  <si>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</si>
  <si>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</si>
  <si>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</si>
  <si>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</si>
  <si>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</si>
  <si>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</si>
  <si>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</si>
  <si>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</si>
  <si>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</si>
  <si>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</si>
  <si>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</si>
  <si>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</si>
  <si>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</si>
  <si>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</si>
  <si>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</si>
  <si>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</si>
  <si>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</si>
  <si>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</si>
  <si>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</si>
  <si>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</si>
  <si>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</si>
  <si>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</si>
  <si>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</si>
  <si>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</si>
  <si>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</si>
  <si>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</si>
  <si>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</si>
  <si>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</si>
  <si>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</si>
  <si>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</si>
  <si>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</si>
  <si>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</si>
  <si>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</si>
  <si>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</si>
  <si>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</si>
  <si>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</si>
  <si>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</si>
  <si>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</si>
  <si>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</si>
  <si>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</si>
  <si>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</si>
  <si>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</si>
  <si>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</si>
  <si>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</si>
  <si>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</si>
  <si>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</si>
  <si>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</si>
  <si>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</si>
  <si>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</si>
  <si>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</si>
  <si>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</si>
  <si>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</si>
  <si>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</si>
  <si>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</si>
  <si>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</si>
  <si>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</si>
  <si>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</si>
  <si>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</si>
  <si>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</si>
  <si>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</si>
  <si>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</si>
  <si>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</si>
  <si>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</si>
  <si>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</si>
  <si>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</si>
  <si>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</si>
  <si>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</si>
  <si>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</si>
  <si>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</si>
  <si>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</si>
  <si>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</si>
  <si>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</si>
  <si>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</si>
  <si>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</si>
  <si>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</si>
  <si>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</si>
  <si>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</si>
  <si>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</si>
  <si>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</si>
  <si>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</si>
  <si>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</si>
  <si>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</si>
  <si>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</si>
  <si>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</si>
  <si>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</si>
  <si>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</si>
  <si>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</si>
  <si>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</si>
  <si>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</si>
  <si>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</si>
  <si>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</si>
  <si>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</si>
  <si>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</si>
  <si>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</si>
  <si>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</si>
  <si>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</si>
  <si>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</si>
  <si>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</si>
  <si>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</si>
  <si>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</si>
  <si>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</si>
  <si>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</si>
  <si>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</si>
  <si>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</si>
  <si>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</si>
  <si>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</si>
  <si>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</si>
  <si>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</si>
  <si>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</si>
  <si>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</si>
  <si>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</si>
  <si>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</si>
  <si>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</si>
  <si>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</si>
  <si>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</si>
  <si>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</si>
  <si>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</si>
  <si>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</si>
  <si>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</si>
  <si>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</si>
  <si>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</si>
  <si>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</si>
  <si>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</si>
  <si>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</si>
  <si>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</si>
  <si>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</si>
  <si>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</si>
  <si>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</si>
  <si>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</si>
  <si>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</si>
  <si>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</si>
  <si>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</si>
  <si>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</si>
  <si>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</si>
  <si>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</si>
  <si>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</si>
  <si>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</si>
  <si>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</si>
  <si>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</si>
  <si>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</si>
  <si>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</si>
  <si>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</si>
  <si>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</si>
  <si>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</si>
  <si>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</si>
  <si>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</si>
  <si>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</si>
  <si>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</si>
  <si>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</si>
  <si>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</si>
  <si>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</si>
  <si>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</si>
  <si>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</si>
  <si>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</si>
  <si>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</si>
  <si>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</si>
  <si>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</si>
  <si>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</si>
  <si>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</si>
  <si>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</si>
  <si>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</si>
  <si>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</si>
  <si>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</si>
  <si>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</si>
  <si>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</si>
  <si>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</si>
  <si>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</si>
  <si>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</si>
  <si>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</si>
  <si>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</si>
  <si>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</si>
  <si>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</si>
  <si>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</si>
  <si>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</si>
  <si>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</si>
  <si>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</si>
  <si>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</si>
  <si>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</si>
  <si>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</si>
  <si>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</si>
  <si>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</si>
  <si>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</si>
  <si>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</si>
  <si>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</si>
  <si>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</si>
  <si>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</si>
  <si>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</si>
  <si>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</si>
  <si>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</si>
  <si>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</si>
  <si>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</si>
  <si>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</si>
  <si>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</si>
  <si>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</si>
  <si>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</si>
  <si>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</si>
  <si>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</si>
  <si>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</si>
  <si>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</si>
  <si>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</si>
  <si>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</si>
  <si>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</si>
  <si>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</si>
  <si>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</si>
  <si>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</si>
  <si>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</si>
  <si>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</si>
  <si>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</si>
  <si>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</si>
  <si>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</si>
  <si>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</si>
  <si>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</si>
  <si>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</si>
  <si>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</si>
  <si>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</si>
  <si>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</si>
  <si>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</si>
  <si>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</si>
  <si>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</si>
  <si>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</si>
  <si>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</si>
  <si>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</si>
  <si>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</si>
  <si>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</si>
  <si>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</si>
  <si>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</si>
  <si>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</si>
  <si>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</si>
  <si>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</si>
  <si>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</si>
  <si>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</si>
  <si>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</si>
  <si>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</si>
  <si>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</si>
  <si>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</si>
  <si>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</si>
  <si>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</si>
  <si>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</si>
  <si>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</si>
  <si>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</si>
  <si>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</si>
  <si>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</si>
  <si>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</si>
  <si>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</si>
  <si>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</si>
  <si>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</si>
  <si>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</si>
  <si>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</si>
  <si>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</si>
  <si>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</si>
  <si>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</si>
  <si>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</si>
  <si>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</si>
  <si>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</si>
  <si>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</si>
  <si>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</si>
  <si>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</si>
  <si>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</si>
  <si>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</si>
  <si>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</si>
  <si>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</si>
  <si>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</si>
  <si>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</si>
  <si>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</si>
  <si>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</si>
  <si>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</si>
  <si>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</si>
  <si>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</si>
  <si>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</si>
  <si>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</si>
  <si>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</si>
  <si>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</si>
  <si>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</si>
  <si>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</si>
  <si>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</si>
  <si>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</si>
  <si>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</si>
  <si>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</si>
  <si>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</si>
  <si>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</si>
  <si>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</si>
  <si>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</si>
  <si>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</si>
  <si>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</si>
  <si>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</si>
  <si>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</si>
  <si>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</si>
  <si>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</si>
  <si>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</si>
  <si>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</si>
  <si>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</si>
  <si>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</si>
  <si>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</si>
  <si>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</si>
  <si>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</si>
  <si>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</si>
  <si>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</si>
  <si>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</si>
  <si>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</si>
  <si>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</si>
  <si>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</si>
  <si>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</si>
  <si>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</si>
  <si>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</si>
  <si>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</si>
  <si>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</si>
  <si>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</si>
  <si>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</si>
  <si>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</si>
  <si>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</si>
  <si>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</si>
  <si>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</si>
  <si>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</si>
  <si>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</si>
  <si>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</si>
  <si>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</si>
  <si>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</si>
  <si>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</si>
  <si>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</si>
  <si>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</si>
  <si>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</si>
  <si>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</si>
  <si>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</si>
  <si>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</si>
  <si>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</si>
  <si>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</si>
  <si>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</si>
  <si>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</si>
  <si>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</si>
  <si>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</si>
  <si>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</si>
  <si>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</si>
  <si>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</si>
  <si>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</si>
  <si>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</si>
  <si>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</si>
  <si>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</si>
  <si>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</si>
  <si>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</si>
  <si>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</si>
  <si>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</si>
  <si>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</si>
  <si>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</si>
  <si>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</si>
  <si>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</si>
  <si>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</si>
  <si>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</si>
  <si>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</si>
  <si>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</si>
  <si>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</si>
  <si>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</si>
  <si>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</si>
  <si>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</si>
  <si>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</si>
  <si>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</si>
  <si>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</si>
  <si>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</si>
  <si>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</si>
  <si>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</si>
  <si>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</si>
  <si>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</si>
  <si>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</si>
  <si>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</si>
  <si>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</si>
  <si>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</si>
  <si>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</si>
  <si>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</si>
  <si>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</si>
  <si>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</si>
  <si>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</si>
  <si>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</si>
  <si>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</si>
  <si>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</si>
  <si>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</si>
  <si>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</si>
  <si>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</si>
  <si>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</si>
  <si>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</si>
  <si>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</si>
  <si>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</si>
  <si>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</si>
  <si>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</si>
  <si>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</si>
  <si>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</si>
  <si>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</si>
  <si>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</si>
  <si>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</si>
  <si>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</si>
  <si>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</si>
  <si>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</si>
  <si>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</si>
  <si>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</si>
  <si>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</si>
  <si>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</si>
  <si>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</si>
  <si>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</si>
  <si>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</si>
  <si>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</si>
  <si>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</si>
  <si>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</si>
  <si>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</si>
  <si>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</si>
  <si>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</si>
  <si>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</si>
  <si>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</si>
  <si>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</si>
  <si>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</si>
  <si>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</si>
  <si>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</si>
  <si>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</si>
  <si>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</si>
  <si>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</si>
  <si>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</si>
  <si>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</si>
  <si>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</si>
  <si>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</si>
  <si>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</si>
  <si>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</si>
  <si>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</si>
  <si>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</si>
  <si>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</si>
  <si>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</si>
  <si>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</si>
  <si>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</si>
  <si>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</si>
  <si>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</si>
  <si>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</si>
  <si>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</si>
  <si>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</si>
  <si>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</si>
  <si>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</si>
  <si>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</si>
  <si>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</si>
  <si>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</si>
  <si>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</si>
  <si>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</si>
  <si>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</si>
  <si>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</si>
  <si>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</si>
  <si>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</si>
  <si>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</si>
  <si>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</si>
  <si>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</si>
  <si>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</si>
  <si>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</si>
  <si>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</si>
  <si>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</si>
  <si>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</si>
  <si>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</si>
  <si>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</si>
  <si>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</si>
  <si>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</si>
  <si>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</si>
  <si>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</si>
  <si>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</si>
  <si>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</si>
  <si>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</si>
  <si>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</si>
  <si>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</si>
  <si>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</si>
  <si>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</si>
  <si>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</si>
  <si>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</si>
  <si>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</si>
  <si>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</si>
  <si>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</si>
  <si>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</si>
  <si>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</si>
  <si>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</si>
  <si>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</si>
  <si>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</si>
  <si>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</si>
  <si>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</si>
  <si>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</si>
  <si>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</si>
  <si>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</si>
  <si>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</si>
  <si>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</si>
  <si>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</si>
  <si>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</si>
  <si>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</si>
  <si>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</si>
  <si>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</si>
  <si>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</si>
  <si>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</si>
  <si>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</si>
  <si>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</si>
  <si>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</si>
  <si>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</si>
  <si>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</si>
  <si>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</si>
  <si>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</si>
  <si>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</si>
  <si>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</si>
  <si>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</si>
  <si>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</si>
  <si>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</si>
  <si>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</si>
  <si>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</si>
  <si>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</si>
  <si>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</si>
  <si>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</si>
  <si>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</si>
  <si>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</si>
  <si>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</si>
  <si>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</si>
  <si>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</si>
  <si>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</si>
  <si>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</si>
  <si>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</si>
  <si>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</si>
  <si>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</si>
  <si>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</si>
  <si>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</si>
  <si>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</si>
  <si>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</si>
  <si>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</si>
  <si>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</si>
  <si>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</si>
  <si>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</si>
  <si>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</si>
  <si>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</si>
  <si>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</si>
  <si>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</si>
  <si>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</si>
  <si>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</si>
  <si>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</si>
  <si>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</si>
  <si>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</si>
  <si>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</si>
  <si>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</si>
  <si>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</si>
  <si>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</si>
  <si>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</si>
  <si>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</si>
  <si>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</si>
  <si>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</si>
  <si>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</si>
  <si>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</si>
  <si>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</si>
  <si>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</si>
  <si>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</si>
  <si>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</si>
  <si>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</si>
  <si>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</si>
  <si>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</si>
  <si>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</si>
  <si>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</si>
  <si>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</si>
  <si>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</si>
  <si>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</si>
  <si>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</si>
  <si>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</si>
  <si>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</si>
  <si>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</si>
  <si>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</si>
  <si>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</si>
  <si>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</si>
  <si>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</si>
  <si>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</si>
  <si>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</si>
  <si>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</si>
  <si>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</si>
  <si>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</si>
  <si>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</si>
  <si>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</si>
  <si>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</si>
  <si>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</si>
  <si>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</si>
  <si>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</si>
  <si>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</si>
  <si>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</si>
  <si>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</si>
  <si>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</si>
  <si>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</si>
  <si>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</si>
  <si>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</si>
  <si>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</si>
  <si>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</si>
  <si>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</si>
  <si>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</si>
  <si>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</si>
  <si>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</si>
  <si>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</si>
  <si>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</si>
  <si>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</si>
  <si>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</si>
  <si>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</si>
  <si>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</si>
  <si>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</si>
  <si>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</si>
  <si>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</si>
  <si>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</si>
  <si>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</si>
  <si>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</si>
  <si>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</si>
  <si>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</si>
  <si>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</si>
  <si>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</si>
  <si>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</si>
  <si>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</si>
  <si>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</si>
  <si>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</si>
  <si>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</si>
  <si>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</si>
  <si>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</si>
  <si>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</si>
  <si>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</si>
  <si>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</si>
  <si>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</si>
  <si>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</si>
  <si>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</si>
  <si>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</si>
  <si>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</si>
  <si>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</si>
  <si>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</si>
  <si>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</si>
  <si>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</si>
  <si>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</si>
  <si>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</si>
  <si>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</si>
  <si>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</si>
  <si>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</si>
  <si>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</si>
  <si>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</si>
  <si>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</si>
  <si>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</si>
  <si>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</si>
  <si>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</si>
  <si>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</si>
  <si>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</si>
  <si>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</si>
  <si>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</si>
  <si>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</si>
  <si>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</si>
  <si>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</si>
  <si>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</si>
  <si>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</si>
  <si>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</si>
  <si>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</si>
  <si>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</si>
  <si>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</si>
  <si>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</si>
  <si>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</si>
  <si>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</si>
  <si>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</si>
  <si>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</si>
  <si>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</si>
  <si>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</si>
  <si>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</si>
  <si>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</si>
  <si>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</si>
  <si>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</si>
  <si>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</si>
  <si>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</si>
  <si>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</si>
  <si>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</si>
  <si>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</si>
  <si>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</si>
  <si>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</si>
  <si>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</si>
  <si>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</si>
  <si>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</si>
  <si>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</si>
  <si>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</si>
  <si>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</si>
  <si>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</si>
  <si>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</si>
  <si>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</si>
  <si>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</si>
  <si>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</si>
  <si>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</si>
  <si>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</si>
  <si>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</si>
  <si>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</si>
  <si>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</si>
  <si>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</si>
  <si>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</si>
  <si>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</si>
  <si>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</si>
  <si>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</si>
  <si>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</si>
  <si>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</si>
  <si>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</si>
  <si>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</si>
  <si>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</si>
  <si>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</si>
  <si>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</si>
  <si>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</si>
  <si>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</si>
  <si>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</si>
  <si>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</si>
  <si>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</si>
  <si>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</si>
  <si>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</si>
  <si>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</si>
  <si>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</si>
  <si>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</si>
  <si>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</si>
  <si>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</si>
  <si>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</si>
  <si>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</si>
  <si>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</si>
  <si>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</si>
  <si>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</si>
  <si>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</si>
  <si>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</si>
  <si>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</si>
  <si>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</si>
  <si>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</si>
  <si>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</si>
  <si>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</si>
  <si>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</si>
  <si>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</si>
  <si>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</si>
  <si>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</si>
  <si>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</si>
  <si>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</si>
  <si>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</si>
  <si>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</si>
  <si>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</si>
  <si>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</si>
  <si>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</si>
  <si>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</si>
  <si>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</si>
  <si>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</si>
  <si>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</si>
  <si>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</si>
  <si>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</si>
  <si>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</si>
  <si>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</si>
  <si>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</si>
  <si>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</si>
  <si>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</si>
  <si>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</si>
  <si>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</si>
  <si>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</si>
  <si>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</si>
  <si>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</si>
  <si>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</si>
  <si>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</si>
  <si>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</si>
  <si>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</si>
  <si>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</si>
  <si>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</si>
  <si>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</si>
  <si>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</si>
  <si>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</si>
  <si>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</si>
  <si>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</si>
  <si>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</si>
  <si>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</si>
  <si>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</si>
  <si>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</si>
  <si>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</si>
  <si>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</si>
  <si>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</si>
  <si>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</si>
  <si>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</si>
  <si>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</si>
  <si>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</si>
  <si>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</si>
  <si>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</si>
  <si>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</si>
  <si>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</si>
  <si>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</si>
  <si>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</si>
  <si>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</si>
  <si>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</si>
  <si>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</si>
  <si>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</si>
  <si>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</si>
  <si>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</si>
  <si>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</si>
  <si>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</si>
  <si>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</si>
  <si>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</si>
  <si>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</si>
  <si>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</si>
  <si>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</si>
  <si>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</si>
  <si>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</si>
  <si>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</si>
  <si>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</si>
  <si>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</si>
  <si>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</si>
  <si>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</si>
  <si>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</si>
  <si>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</si>
  <si>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</si>
  <si>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</si>
  <si>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</si>
  <si>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</si>
  <si>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</si>
  <si>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</si>
  <si>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</si>
  <si>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</si>
  <si>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</si>
  <si>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</si>
  <si>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</si>
  <si>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</si>
  <si>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</si>
  <si>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</si>
  <si>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</si>
  <si>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</si>
  <si>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</si>
  <si>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</si>
  <si>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</si>
  <si>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</si>
  <si>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</si>
  <si>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</si>
  <si>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</si>
  <si>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</si>
  <si>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</si>
  <si>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</si>
  <si>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</si>
  <si>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</si>
  <si>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</si>
  <si>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</si>
  <si>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</si>
  <si>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</si>
  <si>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</si>
  <si>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</si>
  <si>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</si>
  <si>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</si>
  <si>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</si>
  <si>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</si>
  <si>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</si>
  <si>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</si>
  <si>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</si>
  <si>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</si>
  <si>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</si>
  <si>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</si>
  <si>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</si>
  <si>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</si>
  <si>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</si>
  <si>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</si>
  <si>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</si>
  <si>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</si>
  <si>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</si>
  <si>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</si>
  <si>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</si>
  <si>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</si>
  <si>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</si>
  <si>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</si>
  <si>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</si>
  <si>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</si>
  <si>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</si>
  <si>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</si>
  <si>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</si>
  <si>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</si>
  <si>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</si>
  <si>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</si>
  <si>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</si>
  <si>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</si>
  <si>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</si>
  <si>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</si>
  <si>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</si>
  <si>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</si>
  <si>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</si>
  <si>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</si>
  <si>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</si>
  <si>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</si>
  <si>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</si>
  <si>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</si>
  <si>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</si>
  <si>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</si>
  <si>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</si>
  <si>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</si>
  <si>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</si>
  <si>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</si>
  <si>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</si>
  <si>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</si>
  <si>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</si>
  <si>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</si>
  <si>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</si>
  <si>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</si>
  <si>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</si>
  <si>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</si>
  <si>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</si>
  <si>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</si>
  <si>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</si>
  <si>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</si>
  <si>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</si>
  <si>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</si>
  <si>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</si>
  <si>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</si>
  <si>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</si>
  <si>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</si>
  <si>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</si>
  <si>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</si>
  <si>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</si>
  <si>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</si>
  <si>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</si>
  <si>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</si>
  <si>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</si>
  <si>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</si>
  <si>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</si>
  <si>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</si>
  <si>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</si>
  <si>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</si>
  <si>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</si>
  <si>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</si>
  <si>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</si>
  <si>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</si>
  <si>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</si>
  <si>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</si>
  <si>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</si>
  <si>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</si>
  <si>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</si>
  <si>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</si>
  <si>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</si>
  <si>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</si>
  <si>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</si>
  <si>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</si>
  <si>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</si>
  <si>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</si>
  <si>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</si>
  <si>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</si>
  <si>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</si>
  <si>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</si>
  <si>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</si>
  <si>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</si>
  <si>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</si>
  <si>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</si>
  <si>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</si>
  <si>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</si>
  <si>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</si>
  <si>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</si>
  <si>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</si>
  <si>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</si>
  <si>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</si>
  <si>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</si>
  <si>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</si>
  <si>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</si>
  <si>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</si>
  <si>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</si>
  <si>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</si>
  <si>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</si>
  <si>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</si>
  <si>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</si>
  <si>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</si>
  <si>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</si>
  <si>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</si>
  <si>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</si>
  <si>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</si>
  <si>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</si>
  <si>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</si>
  <si>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</si>
  <si>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</si>
  <si>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</si>
  <si>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</si>
  <si>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</si>
  <si>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</si>
  <si>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</si>
  <si>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</si>
  <si>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</si>
  <si>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</si>
  <si>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</si>
  <si>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</si>
  <si>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</si>
  <si>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</si>
  <si>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</si>
  <si>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</si>
  <si>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</si>
  <si>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</si>
  <si>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</si>
  <si>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</si>
  <si>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</si>
  <si>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</si>
  <si>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</si>
  <si>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</si>
  <si>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</si>
  <si>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</si>
  <si>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</si>
  <si>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</si>
  <si>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</si>
  <si>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</si>
  <si>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</si>
  <si>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</si>
  <si>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</si>
  <si>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</si>
  <si>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</si>
  <si>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</si>
  <si>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</si>
  <si>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</si>
  <si>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</si>
  <si>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</si>
  <si>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</si>
  <si>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</si>
  <si>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</si>
  <si>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</si>
  <si>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</si>
  <si>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</si>
  <si>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</si>
  <si>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</si>
  <si>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</si>
  <si>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</si>
  <si>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</si>
  <si>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</si>
  <si>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</si>
  <si>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</si>
  <si>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</si>
  <si>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</si>
  <si>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</si>
  <si>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</si>
  <si>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</si>
  <si>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</si>
  <si>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</si>
  <si>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</si>
  <si>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</si>
  <si>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</si>
  <si>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</si>
  <si>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</si>
  <si>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</si>
  <si>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</si>
  <si>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</si>
  <si>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</si>
  <si>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</si>
  <si>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</si>
  <si>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</si>
  <si>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</si>
  <si>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</si>
  <si>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</si>
  <si>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</si>
  <si>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</si>
  <si>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</si>
  <si>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</si>
  <si>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</si>
  <si>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</si>
  <si>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</si>
  <si>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</si>
  <si>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</si>
  <si>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</si>
  <si>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</si>
  <si>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</si>
  <si>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</si>
  <si>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</si>
  <si>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</si>
  <si>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</si>
  <si>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</si>
  <si>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</si>
  <si>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</si>
  <si>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</si>
  <si>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</si>
  <si>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</si>
  <si>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</si>
  <si>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</si>
  <si>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</si>
  <si>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</si>
  <si>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</si>
  <si>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</si>
  <si>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</si>
  <si>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</si>
  <si>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</si>
  <si>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</si>
  <si>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</si>
  <si>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</si>
  <si>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</si>
  <si>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</si>
  <si>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</si>
  <si>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</si>
  <si>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</si>
  <si>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</si>
  <si>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</si>
  <si>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</si>
  <si>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</si>
  <si>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</si>
  <si>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</si>
  <si>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</si>
  <si>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</si>
  <si>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</si>
  <si>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</si>
  <si>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</si>
  <si>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</si>
  <si>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</si>
  <si>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</si>
  <si>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</si>
  <si>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</si>
  <si>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</si>
  <si>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</si>
  <si>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</si>
  <si>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</si>
  <si>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</si>
  <si>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</si>
  <si>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</si>
  <si>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</si>
  <si>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</si>
  <si>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</si>
  <si>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</si>
  <si>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</si>
  <si>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</si>
  <si>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</si>
  <si>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</si>
  <si>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</si>
  <si>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</si>
  <si>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</si>
  <si>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</si>
  <si>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</si>
  <si>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</si>
  <si>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</si>
  <si>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</si>
  <si>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</si>
  <si>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</si>
  <si>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</si>
  <si>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</si>
  <si>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</si>
  <si>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</si>
  <si>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</si>
  <si>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</si>
  <si>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</si>
  <si>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</si>
  <si>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</si>
  <si>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</si>
  <si>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</si>
  <si>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</si>
  <si>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</si>
  <si>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</si>
  <si>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</si>
  <si>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</si>
  <si>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</si>
  <si>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</si>
  <si>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</si>
  <si>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</si>
  <si>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</si>
  <si>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</si>
  <si>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</si>
  <si>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</si>
  <si>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</si>
  <si>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</si>
  <si>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</si>
  <si>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</si>
  <si>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</si>
  <si>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</si>
  <si>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</si>
  <si>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</si>
  <si>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</si>
  <si>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</si>
  <si>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</si>
  <si>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</si>
  <si>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</si>
  <si>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</si>
  <si>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</si>
  <si>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</si>
  <si>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</si>
  <si>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</si>
  <si>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</si>
  <si>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</si>
  <si>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</si>
  <si>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</si>
  <si>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</si>
  <si>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</si>
  <si>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</si>
  <si>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</si>
  <si>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</si>
  <si>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</si>
  <si>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</si>
  <si>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</si>
  <si>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</si>
  <si>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</si>
  <si>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</si>
  <si>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</si>
  <si>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</si>
  <si>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</si>
  <si>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</si>
  <si>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</si>
  <si>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</si>
  <si>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</si>
  <si>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</si>
  <si>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</si>
  <si>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</si>
  <si>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</si>
  <si>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</si>
  <si>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</si>
  <si>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</si>
  <si>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</si>
  <si>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</si>
  <si>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</si>
  <si>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</si>
  <si>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</si>
  <si>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</si>
  <si>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</si>
  <si>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</si>
  <si>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</si>
  <si>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</si>
  <si>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</si>
  <si>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</si>
  <si>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</si>
  <si>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</si>
  <si>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</si>
  <si>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</si>
  <si>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</si>
  <si>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</si>
  <si>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</si>
  <si>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</si>
  <si>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</si>
  <si>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</si>
  <si>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</si>
  <si>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</si>
  <si>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</si>
  <si>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</si>
  <si>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</si>
  <si>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</si>
  <si>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</si>
  <si>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</si>
  <si>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</si>
  <si>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</si>
  <si>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</si>
  <si>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</si>
  <si>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</si>
  <si>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</si>
  <si>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</si>
  <si>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</si>
  <si>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</si>
  <si>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</si>
  <si>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</si>
  <si>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</si>
  <si>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</si>
  <si>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</si>
  <si>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</si>
  <si>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</si>
  <si>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</si>
  <si>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</si>
  <si>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</si>
  <si>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</si>
  <si>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</si>
  <si>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</si>
  <si>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</si>
  <si>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</si>
  <si>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</si>
  <si>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</si>
  <si>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</si>
  <si>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</si>
  <si>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</si>
  <si>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</si>
  <si>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</si>
  <si>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</si>
  <si>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</si>
  <si>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</si>
  <si>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</si>
  <si>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</si>
  <si>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</si>
  <si>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</si>
  <si>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</si>
  <si>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</si>
  <si>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</si>
  <si>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</si>
  <si>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</si>
  <si>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</si>
  <si>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</si>
  <si>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</si>
  <si>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</si>
  <si>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</si>
  <si>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</si>
  <si>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</si>
  <si>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</si>
  <si>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</si>
  <si>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</si>
  <si>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</si>
  <si>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</si>
  <si>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</si>
  <si>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</si>
  <si>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</si>
  <si>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</si>
  <si>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</si>
  <si>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</si>
  <si>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</si>
  <si>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</si>
  <si>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</si>
  <si>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</si>
  <si>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</si>
  <si>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</si>
  <si>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</si>
  <si>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</si>
  <si>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</si>
  <si>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</si>
  <si>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</si>
  <si>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</si>
  <si>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</si>
  <si>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</si>
  <si>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</si>
  <si>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</si>
  <si>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</si>
  <si>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</si>
  <si>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</si>
  <si>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</si>
  <si>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</si>
  <si>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</si>
  <si>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</si>
  <si>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</si>
  <si>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</si>
  <si>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</si>
  <si>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</si>
  <si>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</si>
  <si>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</si>
  <si>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</si>
  <si>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</si>
  <si>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</si>
  <si>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</si>
  <si>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</si>
  <si>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</si>
  <si>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</si>
  <si>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</si>
  <si>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</si>
  <si>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</si>
  <si>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</si>
  <si>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</si>
  <si>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</si>
  <si>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</si>
  <si>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</si>
  <si>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</si>
  <si>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</si>
  <si>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</si>
  <si>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</si>
  <si>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</si>
  <si>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</si>
  <si>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</si>
  <si>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</si>
  <si>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</si>
  <si>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</si>
  <si>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</si>
  <si>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</si>
  <si>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</si>
  <si>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</si>
  <si>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</si>
  <si>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</si>
  <si>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</si>
  <si>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</si>
  <si>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</si>
  <si>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</si>
  <si>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</si>
  <si>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</si>
  <si>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</si>
  <si>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</si>
  <si>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</si>
  <si>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</si>
  <si>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</si>
  <si>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</si>
  <si>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</si>
  <si>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</si>
  <si>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</si>
  <si>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</si>
  <si>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</si>
  <si>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</si>
  <si>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</si>
  <si>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</si>
  <si>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</si>
  <si>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</si>
  <si>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</si>
  <si>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</si>
  <si>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</si>
  <si>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</si>
  <si>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</si>
  <si>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</si>
  <si>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</si>
  <si>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</si>
  <si>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</si>
  <si>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</si>
  <si>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</si>
  <si>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</si>
  <si>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</si>
  <si>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</si>
  <si>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</si>
  <si>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</si>
  <si>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</si>
  <si>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</si>
  <si>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</si>
  <si>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</si>
  <si>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</si>
  <si>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</si>
  <si>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</si>
  <si>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</si>
  <si>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</si>
  <si>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</si>
  <si>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</si>
  <si>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</si>
  <si>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</si>
  <si>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</si>
  <si>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</si>
  <si>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</si>
  <si>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</si>
  <si>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</si>
  <si>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</si>
  <si>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</si>
  <si>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</si>
  <si>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</si>
  <si>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</si>
  <si>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</si>
  <si>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</si>
  <si>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</si>
  <si>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</si>
  <si>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</si>
  <si>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</si>
  <si>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</si>
  <si>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</si>
  <si>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</si>
  <si>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</si>
  <si>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</si>
  <si>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</si>
  <si>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</si>
  <si>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</si>
  <si>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</si>
  <si>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</si>
  <si>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</si>
  <si>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</si>
  <si>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</si>
  <si>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</si>
  <si>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</si>
  <si>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</si>
  <si>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</si>
  <si>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</si>
  <si>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</si>
  <si>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</si>
  <si>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</si>
  <si>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</si>
  <si>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</si>
  <si>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</si>
  <si>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</si>
  <si>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</si>
  <si>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</si>
  <si>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</si>
  <si>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</si>
  <si>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</si>
  <si>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</si>
  <si>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</si>
  <si>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</si>
  <si>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</si>
  <si>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</si>
  <si>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</si>
  <si>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</si>
  <si>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</si>
  <si>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</si>
  <si>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</si>
  <si>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</si>
  <si>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</si>
  <si>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</si>
  <si>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</si>
  <si>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</si>
  <si>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</si>
  <si>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</si>
  <si>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</si>
  <si>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</si>
  <si>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</si>
  <si>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</si>
  <si>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</si>
  <si>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</si>
  <si>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</si>
  <si>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</si>
  <si>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</si>
  <si>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</si>
  <si>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</si>
  <si>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</si>
  <si>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</si>
  <si>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</si>
  <si>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</si>
  <si>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</si>
  <si>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</si>
  <si>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</si>
  <si>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</si>
  <si>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</si>
  <si>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</si>
  <si>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</si>
  <si>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</si>
  <si>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</si>
  <si>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</si>
  <si>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</si>
  <si>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</si>
  <si>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</si>
  <si>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</si>
  <si>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</si>
  <si>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</si>
  <si>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</si>
  <si>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</si>
  <si>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</si>
  <si>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</si>
  <si>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</si>
  <si>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</si>
  <si>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</si>
  <si>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</si>
  <si>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</si>
  <si>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</si>
  <si>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</si>
  <si>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</si>
  <si>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</si>
  <si>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</si>
  <si>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</si>
  <si>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</si>
  <si>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</si>
  <si>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</si>
  <si>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</si>
  <si>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</si>
  <si>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</si>
  <si>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</si>
  <si>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</si>
  <si>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</si>
  <si>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</si>
  <si>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</si>
  <si>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</si>
  <si>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</si>
  <si>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</si>
  <si>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</si>
  <si>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</si>
  <si>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</si>
  <si>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</si>
  <si>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</si>
  <si>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</si>
  <si>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</si>
  <si>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</si>
  <si>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</si>
  <si>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</si>
  <si>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</si>
  <si>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</si>
  <si>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</si>
  <si>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</si>
  <si>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</si>
  <si>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</si>
  <si>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</si>
  <si>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</si>
  <si>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</si>
  <si>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</si>
  <si>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</si>
  <si>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</si>
  <si>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</si>
  <si>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</si>
  <si>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</si>
  <si>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</si>
  <si>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</si>
  <si>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</si>
  <si>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</si>
  <si>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</si>
  <si>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</si>
  <si>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</si>
  <si>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</si>
  <si>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</si>
  <si>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</si>
  <si>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</si>
  <si>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</si>
  <si>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</si>
  <si>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</si>
  <si>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</si>
  <si>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</si>
  <si>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</si>
  <si>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</si>
  <si>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</si>
  <si>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</si>
  <si>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</si>
  <si>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</si>
  <si>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</si>
  <si>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</si>
  <si>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</si>
  <si>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</si>
  <si>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</si>
  <si>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</si>
  <si>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</si>
  <si>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</si>
  <si>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</si>
  <si>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</si>
  <si>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</si>
  <si>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</si>
  <si>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</si>
  <si>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</si>
  <si>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</si>
  <si>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</si>
  <si>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</si>
  <si>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</si>
  <si>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</si>
  <si>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</si>
  <si>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</si>
  <si>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</si>
  <si>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</si>
  <si>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</si>
  <si>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</si>
  <si>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</si>
  <si>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</si>
  <si>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</si>
  <si>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</si>
  <si>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</si>
  <si>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</si>
  <si>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</si>
  <si>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</si>
  <si>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</si>
  <si>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</si>
  <si>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</si>
  <si>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</si>
  <si>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</si>
  <si>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</si>
  <si>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</si>
  <si>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</si>
  <si>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</si>
  <si>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</si>
  <si>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</si>
  <si>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</si>
  <si>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</si>
  <si>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</si>
  <si>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</si>
  <si>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</si>
  <si>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</si>
  <si>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</si>
  <si>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</si>
  <si>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</si>
  <si>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</si>
  <si>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</si>
  <si>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</si>
  <si>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</si>
  <si>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</si>
  <si>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</si>
  <si>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</si>
  <si>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</si>
  <si>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</si>
  <si>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</si>
  <si>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</si>
  <si>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</si>
  <si>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</si>
  <si>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</si>
  <si>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</si>
  <si>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</si>
  <si>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</si>
  <si>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</si>
  <si>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</si>
  <si>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</si>
  <si>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</si>
  <si>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</si>
  <si>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</si>
  <si>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</si>
  <si>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</si>
  <si>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</si>
  <si>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</si>
  <si>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</si>
  <si>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</si>
  <si>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</si>
  <si>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</si>
  <si>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</si>
  <si>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</si>
  <si>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</si>
  <si>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</si>
  <si>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</si>
  <si>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</si>
  <si>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</si>
  <si>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</si>
  <si>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</si>
  <si>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</si>
  <si>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</si>
  <si>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</si>
  <si>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</si>
  <si>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</si>
  <si>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</si>
  <si>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</si>
  <si>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</si>
  <si>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</si>
  <si>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</si>
  <si>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</si>
  <si>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</si>
  <si>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</si>
  <si>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</si>
  <si>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</si>
  <si>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</si>
  <si>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</si>
  <si>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</si>
  <si>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</si>
  <si>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</si>
  <si>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</si>
  <si>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</si>
  <si>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</si>
  <si>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</si>
  <si>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</si>
  <si>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</si>
  <si>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</si>
  <si>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</si>
  <si>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</si>
  <si>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</si>
  <si>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</si>
  <si>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</si>
  <si>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</si>
  <si>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</si>
  <si>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</si>
  <si>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</si>
  <si>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</si>
  <si>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</si>
  <si>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</si>
  <si>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</si>
  <si>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</si>
  <si>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</si>
  <si>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</si>
  <si>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</si>
  <si>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</si>
  <si>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</si>
  <si>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</si>
  <si>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</si>
  <si>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</si>
  <si>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</si>
  <si>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</si>
  <si>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</si>
  <si>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</si>
  <si>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</si>
  <si>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</si>
  <si>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</si>
  <si>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</si>
  <si>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</si>
  <si>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</si>
  <si>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</si>
  <si>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</si>
  <si>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</si>
  <si>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</si>
  <si>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</si>
  <si>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</si>
  <si>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</si>
  <si>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</si>
  <si>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</si>
  <si>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</si>
  <si>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</si>
  <si>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</si>
  <si>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</si>
  <si>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</si>
  <si>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</si>
  <si>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</si>
  <si>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</si>
  <si>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</si>
  <si>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</si>
  <si>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</si>
  <si>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</si>
  <si>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</si>
  <si>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</si>
  <si>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</si>
  <si>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</si>
  <si>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</si>
  <si>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</si>
  <si>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</si>
  <si>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</si>
  <si>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</si>
  <si>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</si>
  <si>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</si>
  <si>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</si>
  <si>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</si>
  <si>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</si>
  <si>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</si>
  <si>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</si>
  <si>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</si>
  <si>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</si>
  <si>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</si>
  <si>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</si>
  <si>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</si>
  <si>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</si>
  <si>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</si>
  <si>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</si>
  <si>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</si>
  <si>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</si>
  <si>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</si>
  <si>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</si>
  <si>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</si>
  <si>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</si>
  <si>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</si>
  <si>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</si>
  <si>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</si>
  <si>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</si>
  <si>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</si>
  <si>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</si>
  <si>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</si>
  <si>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</si>
  <si>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</si>
  <si>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</si>
  <si>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</si>
  <si>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</si>
  <si>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</si>
  <si>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</si>
  <si>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</si>
  <si>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</si>
  <si>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</si>
  <si>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</si>
  <si>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</si>
  <si>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</si>
  <si>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</si>
  <si>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</si>
  <si>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</si>
  <si>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</si>
  <si>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</si>
  <si>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</si>
  <si>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</si>
  <si>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</si>
  <si>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</si>
  <si>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</si>
  <si>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</si>
  <si>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</si>
  <si>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</si>
  <si>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</si>
  <si>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</si>
  <si>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</si>
  <si>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</si>
  <si>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</si>
  <si>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</si>
  <si>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</si>
  <si>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</si>
  <si>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</si>
  <si>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</si>
  <si>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</si>
  <si>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</si>
  <si>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</si>
  <si>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</si>
  <si>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</si>
  <si>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</si>
  <si>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</si>
  <si>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</si>
  <si>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</si>
  <si>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</si>
  <si>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</si>
  <si>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</si>
  <si>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</si>
  <si>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</si>
  <si>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</si>
  <si>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</si>
  <si>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</si>
  <si>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</si>
  <si>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</si>
  <si>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</si>
  <si>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</si>
  <si>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</si>
  <si>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</si>
  <si>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</si>
  <si>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</si>
  <si>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</si>
  <si>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</si>
  <si>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</si>
  <si>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</si>
  <si>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</si>
  <si>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</si>
  <si>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</si>
  <si>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</si>
  <si>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</si>
  <si>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</si>
  <si>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</si>
  <si>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</si>
  <si>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</si>
  <si>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</si>
  <si>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</si>
  <si>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</si>
  <si>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</si>
  <si>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</si>
  <si>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</si>
  <si>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</si>
  <si>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</si>
  <si>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</si>
  <si>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</si>
  <si>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</si>
  <si>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</si>
  <si>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</si>
  <si>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</si>
  <si>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</si>
  <si>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</si>
  <si>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</si>
  <si>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</si>
  <si>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</si>
  <si>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</si>
  <si>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</si>
  <si>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</si>
  <si>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</si>
  <si>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</si>
  <si>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</si>
  <si>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</si>
  <si>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</si>
  <si>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</si>
  <si>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</si>
  <si>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</si>
  <si>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</si>
  <si>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</si>
  <si>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</si>
  <si>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</si>
  <si>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</si>
  <si>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</si>
  <si>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</si>
  <si>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</si>
  <si>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</si>
  <si>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</si>
  <si>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</si>
  <si>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</si>
  <si>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</si>
  <si>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</si>
  <si>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</si>
  <si>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</si>
  <si>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</si>
  <si>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</si>
  <si>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</si>
  <si>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</si>
  <si>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</si>
  <si>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</si>
  <si>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</si>
  <si>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</si>
  <si>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</si>
  <si>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</si>
  <si>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</si>
  <si>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</si>
  <si>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</si>
  <si>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</si>
  <si>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</si>
  <si>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</si>
  <si>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</si>
  <si>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</si>
  <si>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</si>
  <si>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</si>
  <si>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</si>
  <si>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</si>
  <si>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</si>
  <si>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</si>
  <si>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</si>
  <si>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</si>
  <si>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</si>
  <si>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</si>
  <si>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</si>
  <si>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</si>
  <si>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</si>
  <si>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</si>
  <si>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</si>
  <si>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</si>
  <si>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</si>
  <si>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</si>
  <si>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</si>
  <si>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</si>
  <si>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</si>
  <si>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</si>
  <si>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</si>
  <si>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</si>
  <si>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</si>
  <si>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</si>
  <si>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</si>
  <si>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</si>
  <si>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</si>
  <si>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</si>
  <si>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</si>
  <si>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</si>
  <si>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</si>
  <si>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</si>
  <si>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</si>
  <si>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</si>
  <si>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</si>
  <si>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</si>
  <si>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</si>
  <si>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</si>
  <si>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</si>
  <si>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</si>
  <si>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</si>
  <si>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</si>
  <si>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</si>
  <si>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</si>
  <si>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</si>
  <si>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</si>
  <si>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</si>
  <si>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</si>
  <si>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</si>
  <si>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</si>
  <si>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</si>
  <si>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</si>
  <si>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</si>
  <si>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</si>
  <si>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</si>
  <si>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</si>
  <si>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</si>
  <si>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</si>
  <si>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</si>
  <si>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</si>
  <si>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</si>
  <si>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</si>
  <si>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</si>
  <si>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</si>
  <si>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</si>
  <si>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</si>
  <si>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</si>
  <si>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</si>
  <si>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</si>
  <si>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</si>
  <si>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</si>
  <si>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</si>
  <si>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</si>
  <si>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</si>
  <si>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</si>
  <si>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</si>
  <si>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</si>
  <si>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</si>
  <si>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</si>
  <si>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</si>
  <si>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</si>
  <si>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</si>
  <si>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</si>
  <si>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</si>
  <si>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</si>
  <si>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</si>
  <si>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</si>
  <si>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</si>
  <si>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</si>
  <si>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</si>
  <si>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</si>
  <si>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</si>
  <si>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</si>
  <si>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</si>
  <si>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</si>
  <si>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</si>
  <si>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</si>
  <si>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</si>
  <si>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</si>
  <si>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</si>
  <si>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</si>
  <si>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</si>
  <si>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</si>
  <si>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</si>
  <si>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</si>
  <si>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</si>
  <si>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</si>
  <si>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</si>
  <si>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</si>
  <si>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</si>
  <si>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</si>
  <si>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</si>
  <si>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</si>
  <si>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</si>
  <si>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</si>
  <si>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</si>
  <si>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</si>
  <si>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</si>
  <si>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</si>
  <si>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</si>
  <si>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</si>
  <si>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</si>
  <si>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</si>
  <si>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</si>
  <si>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</si>
  <si>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</si>
  <si>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</si>
  <si>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</si>
  <si>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</si>
  <si>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</si>
  <si>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</si>
  <si>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</si>
  <si>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</si>
  <si>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</si>
  <si>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</si>
  <si>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</si>
  <si>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</si>
  <si>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</si>
  <si>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</si>
  <si>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</si>
  <si>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</si>
  <si>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</si>
  <si>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</si>
  <si>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</si>
  <si>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</si>
  <si>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</si>
  <si>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</si>
  <si>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</si>
  <si>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</si>
  <si>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</si>
  <si>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</si>
  <si>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</si>
  <si>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</si>
  <si>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</si>
  <si>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</si>
  <si>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</si>
  <si>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</si>
  <si>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</si>
  <si>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</si>
  <si>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</si>
  <si>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</si>
  <si>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</si>
  <si>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</si>
  <si>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</si>
  <si>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</si>
  <si>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</si>
  <si>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</si>
  <si>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</si>
  <si>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</si>
  <si>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</si>
  <si>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</si>
  <si>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</si>
  <si>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</si>
  <si>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</si>
  <si>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</si>
  <si>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</si>
  <si>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</si>
  <si>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</si>
  <si>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</si>
  <si>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</si>
  <si>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</si>
  <si>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</si>
  <si>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</si>
  <si>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</si>
  <si>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</si>
  <si>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</si>
  <si>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</si>
  <si>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</si>
  <si>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</si>
  <si>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</si>
  <si>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</si>
  <si>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</si>
  <si>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</si>
  <si>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</si>
  <si>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</si>
  <si>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</si>
  <si>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</si>
  <si>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</si>
  <si>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</si>
  <si>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</si>
  <si>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</si>
  <si>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</si>
  <si>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</si>
  <si>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</si>
  <si>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</si>
  <si>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</si>
  <si>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</si>
  <si>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</si>
  <si>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</si>
  <si>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</si>
  <si>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</si>
  <si>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</si>
  <si>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</si>
  <si>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</si>
  <si>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</si>
  <si>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</si>
  <si>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</si>
  <si>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</si>
  <si>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</si>
  <si>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</si>
  <si>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</si>
  <si>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</si>
  <si>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</si>
  <si>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</si>
  <si>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</si>
  <si>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</si>
  <si>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</si>
  <si>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</si>
  <si>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</si>
  <si>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</si>
  <si>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</si>
  <si>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</si>
  <si>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</si>
  <si>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</si>
  <si>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</si>
  <si>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</si>
  <si>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</si>
  <si>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</si>
  <si>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</si>
  <si>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</si>
  <si>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</si>
  <si>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</si>
  <si>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</si>
  <si>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</si>
  <si>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</si>
  <si>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</si>
  <si>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</si>
  <si>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</si>
  <si>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</si>
  <si>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</si>
  <si>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</si>
  <si>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</si>
  <si>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</si>
  <si>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</si>
  <si>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</si>
  <si>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</si>
  <si>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</si>
  <si>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</si>
  <si>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</si>
  <si>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</si>
  <si>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</si>
  <si>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</si>
  <si>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</si>
  <si>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</si>
  <si>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</si>
  <si>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</si>
  <si>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</si>
  <si>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</si>
  <si>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</si>
  <si>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</si>
  <si>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</si>
  <si>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</si>
  <si>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</si>
  <si>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</si>
  <si>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</si>
  <si>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</si>
  <si>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</si>
  <si>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</si>
  <si>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</si>
  <si>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</si>
  <si>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</si>
  <si>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</si>
  <si>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</si>
  <si>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</si>
  <si>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</si>
  <si>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</si>
  <si>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</si>
  <si>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</si>
  <si>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</si>
  <si>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</si>
  <si>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</si>
  <si>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</si>
  <si>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</si>
  <si>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</si>
  <si>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</si>
  <si>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</si>
  <si>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</si>
  <si>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</si>
  <si>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</si>
  <si>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</si>
  <si>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</si>
  <si>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</si>
  <si>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</si>
  <si>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</si>
  <si>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</si>
  <si>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</si>
  <si>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</si>
  <si>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</si>
  <si>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</si>
  <si>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</si>
  <si>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</si>
  <si>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</si>
  <si>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</si>
  <si>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</si>
  <si>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</si>
  <si>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</si>
  <si>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</si>
  <si>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</si>
  <si>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</si>
  <si>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</si>
  <si>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</si>
  <si>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</si>
  <si>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</si>
  <si>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</si>
  <si>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</si>
  <si>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</si>
  <si>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</si>
  <si>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</si>
  <si>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</si>
  <si>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</si>
  <si>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</si>
  <si>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</si>
  <si>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</si>
  <si>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</si>
  <si>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</si>
  <si>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</si>
  <si>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</si>
  <si>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</si>
  <si>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</si>
  <si>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</si>
  <si>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</si>
  <si>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</si>
  <si>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</si>
  <si>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</si>
  <si>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</si>
  <si>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</si>
  <si>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</si>
  <si>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</si>
  <si>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</si>
  <si>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</si>
  <si>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</si>
  <si>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</si>
  <si>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</si>
  <si>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</si>
  <si>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</si>
  <si>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</si>
  <si>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</si>
  <si>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</si>
  <si>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</si>
  <si>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</si>
  <si>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</si>
  <si>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</si>
  <si>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</si>
  <si>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</si>
  <si>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</si>
  <si>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</si>
  <si>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</si>
  <si>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</si>
  <si>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</si>
  <si>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</si>
  <si>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</si>
  <si>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</si>
  <si>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</si>
  <si>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</si>
  <si>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</si>
  <si>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</si>
  <si>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</si>
  <si>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</si>
  <si>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</si>
  <si>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</si>
  <si>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</si>
  <si>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</si>
  <si>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</si>
  <si>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</si>
  <si>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</si>
  <si>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</si>
  <si>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</si>
  <si>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</si>
  <si>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</si>
  <si>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</si>
  <si>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</si>
  <si>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</si>
  <si>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</si>
  <si>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</si>
  <si>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</si>
  <si>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</si>
  <si>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</si>
  <si>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</si>
  <si>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</si>
  <si>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</si>
  <si>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</si>
  <si>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</si>
  <si>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</si>
  <si>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</si>
  <si>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</si>
  <si>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</si>
  <si>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</si>
  <si>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</si>
  <si>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</si>
  <si>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</si>
  <si>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</si>
  <si>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</si>
  <si>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</si>
  <si>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</si>
  <si>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</si>
  <si>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</si>
  <si>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</si>
  <si>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</si>
  <si>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</si>
  <si>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</si>
  <si>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</si>
  <si>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</si>
  <si>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</si>
  <si>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</si>
  <si>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</si>
  <si>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</si>
  <si>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</si>
  <si>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</si>
  <si>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</si>
  <si>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</si>
  <si>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</si>
  <si>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</si>
  <si>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</si>
  <si>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</si>
  <si>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</si>
  <si>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</si>
  <si>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</si>
  <si>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</si>
  <si>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</si>
  <si>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</si>
  <si>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</si>
  <si>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</si>
  <si>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</si>
  <si>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</si>
  <si>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</si>
  <si>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</si>
  <si>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</si>
  <si>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</si>
  <si>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</si>
  <si>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</si>
  <si>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</si>
  <si>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</si>
  <si>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</si>
  <si>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</si>
  <si>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</si>
  <si>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</si>
  <si>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</si>
  <si>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</si>
  <si>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</si>
  <si>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</si>
  <si>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</si>
  <si>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</si>
  <si>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</si>
  <si>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</si>
  <si>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</si>
  <si>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</si>
  <si>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</si>
  <si>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</si>
  <si>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</si>
  <si>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</si>
  <si>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</si>
  <si>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</si>
  <si>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</si>
  <si>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</si>
  <si>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</si>
  <si>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</si>
  <si>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</si>
  <si>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</si>
  <si>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</si>
  <si>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</si>
  <si>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</si>
  <si>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</si>
  <si>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</si>
  <si>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</si>
  <si>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</si>
  <si>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</si>
  <si>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</si>
  <si>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</si>
  <si>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</si>
  <si>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</si>
  <si>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</si>
  <si>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</si>
  <si>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</si>
  <si>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</si>
  <si>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</si>
  <si>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</si>
  <si>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</si>
  <si>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</si>
  <si>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</si>
  <si>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</si>
  <si>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</si>
  <si>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</si>
  <si>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</si>
  <si>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</si>
  <si>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</si>
  <si>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</si>
  <si>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</si>
  <si>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</si>
  <si>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</si>
  <si>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</si>
  <si>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</si>
  <si>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</si>
  <si>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</si>
  <si>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</si>
  <si>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</si>
  <si>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</si>
  <si>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</si>
  <si>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</si>
  <si>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</si>
  <si>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</si>
  <si>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</si>
  <si>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</si>
  <si>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</si>
  <si>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</si>
  <si>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</si>
  <si>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</si>
  <si>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</si>
  <si>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</si>
  <si>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</si>
  <si>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</si>
  <si>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</si>
  <si>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</si>
  <si>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</si>
  <si>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</si>
  <si>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</si>
  <si>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</si>
  <si>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</si>
  <si>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</si>
  <si>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</si>
  <si>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</si>
  <si>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</si>
  <si>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</si>
  <si>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</si>
  <si>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</si>
  <si>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</si>
  <si>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</si>
  <si>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</si>
  <si>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</si>
  <si>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</si>
  <si>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</si>
  <si>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</si>
  <si>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</si>
  <si>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</si>
  <si>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</si>
  <si>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</si>
  <si>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</si>
  <si>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</si>
  <si>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</si>
  <si>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</si>
  <si>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</si>
  <si>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</si>
  <si>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</si>
  <si>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</si>
  <si>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</si>
  <si>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</si>
  <si>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</si>
  <si>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</si>
  <si>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</si>
  <si>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</si>
  <si>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</si>
  <si>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</si>
  <si>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</si>
  <si>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</si>
  <si>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</si>
  <si>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</si>
  <si>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</si>
  <si>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</si>
  <si>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</si>
  <si>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</si>
  <si>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</si>
  <si>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</si>
  <si>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</si>
  <si>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</si>
  <si>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</si>
  <si>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</si>
  <si>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</si>
  <si>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</si>
  <si>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</si>
  <si>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</si>
  <si>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</si>
  <si>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</si>
  <si>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</si>
  <si>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</si>
  <si>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</si>
  <si>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</si>
  <si>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</si>
  <si>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</si>
  <si>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</si>
  <si>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</si>
  <si>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</si>
  <si>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</si>
  <si>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</si>
  <si>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</si>
  <si>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</si>
  <si>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</si>
  <si>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</si>
  <si>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</si>
  <si>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</si>
  <si>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</si>
  <si>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</si>
  <si>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</si>
  <si>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</si>
  <si>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</si>
  <si>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</si>
  <si>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</si>
  <si>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</si>
  <si>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</si>
  <si>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</si>
  <si>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</si>
  <si>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</si>
  <si>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</si>
  <si>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</si>
  <si>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</si>
  <si>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</si>
  <si>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</si>
  <si>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</si>
  <si>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</si>
  <si>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</si>
  <si>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</si>
  <si>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</si>
  <si>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</si>
  <si>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</si>
  <si>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</si>
  <si>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</si>
  <si>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</si>
  <si>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</si>
  <si>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</si>
  <si>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</si>
  <si>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</si>
  <si>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</si>
  <si>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</si>
  <si>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</si>
  <si>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</si>
  <si>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</si>
  <si>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</si>
  <si>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</si>
  <si>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</si>
  <si>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</si>
  <si>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</si>
  <si>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</si>
  <si>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</si>
  <si>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</si>
  <si>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</si>
  <si>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</si>
  <si>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</si>
  <si>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</si>
  <si>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</si>
  <si>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</si>
  <si>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</si>
  <si>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</si>
  <si>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</si>
  <si>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</si>
  <si>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</si>
  <si>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</si>
  <si>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</si>
  <si>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</si>
  <si>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</si>
  <si>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</si>
  <si>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</si>
  <si>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</si>
  <si>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</si>
  <si>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</si>
  <si>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</si>
  <si>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</si>
  <si>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</si>
  <si>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</si>
  <si>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</si>
  <si>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</si>
  <si>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</si>
  <si>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</si>
  <si>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</si>
  <si>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</si>
  <si>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</si>
  <si>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</si>
  <si>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</si>
  <si>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</si>
  <si>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</si>
  <si>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</si>
  <si>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</si>
  <si>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</si>
  <si>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</si>
  <si>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</si>
  <si>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</si>
  <si>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</si>
  <si>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</si>
  <si>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</si>
  <si>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</si>
  <si>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</si>
  <si>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</si>
  <si>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</si>
  <si>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</si>
  <si>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</si>
  <si>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</si>
  <si>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</si>
  <si>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</si>
  <si>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</si>
  <si>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</si>
  <si>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</si>
  <si>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</si>
  <si>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</si>
  <si>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</si>
  <si>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</si>
  <si>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</si>
  <si>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</si>
  <si>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</si>
  <si>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</si>
  <si>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</si>
  <si>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</si>
  <si>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</si>
  <si>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</si>
  <si>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</si>
  <si>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</si>
  <si>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</si>
  <si>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</si>
  <si>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</si>
  <si>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</si>
  <si>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</si>
  <si>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</si>
  <si>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</si>
  <si>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</si>
  <si>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</si>
  <si>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</si>
  <si>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</si>
  <si>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</si>
  <si>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</si>
  <si>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</si>
  <si>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</si>
  <si>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</si>
  <si>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</si>
  <si>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</si>
  <si>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</si>
  <si>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</si>
  <si>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</si>
  <si>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</si>
  <si>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</si>
  <si>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</si>
  <si>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</si>
  <si>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</si>
  <si>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</si>
  <si>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</si>
  <si>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</si>
  <si>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</si>
  <si>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</si>
  <si>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</si>
  <si>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</si>
  <si>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</si>
  <si>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</si>
  <si>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</si>
  <si>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</si>
  <si>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</si>
  <si>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</si>
  <si>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</si>
  <si>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</si>
  <si>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</si>
  <si>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</si>
  <si>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</si>
  <si>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</si>
  <si>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</si>
  <si>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</si>
  <si>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</si>
  <si>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</si>
  <si>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</si>
  <si>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</si>
  <si>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</si>
  <si>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</si>
  <si>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</si>
  <si>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</si>
  <si>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</si>
  <si>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</si>
  <si>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</si>
  <si>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</si>
  <si>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</si>
  <si>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</si>
  <si>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</si>
  <si>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</si>
  <si>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</si>
  <si>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</si>
  <si>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</si>
  <si>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</si>
  <si>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</si>
  <si>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</si>
  <si>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</si>
  <si>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</si>
  <si>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</si>
  <si>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</si>
  <si>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</si>
  <si>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</si>
  <si>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</si>
  <si>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</si>
  <si>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</si>
  <si>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</si>
  <si>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</si>
  <si>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</si>
  <si>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</si>
  <si>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</si>
  <si>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</si>
  <si>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</si>
  <si>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</si>
  <si>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</si>
  <si>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</si>
  <si>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</si>
  <si>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</si>
  <si>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</si>
  <si>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</si>
  <si>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</si>
  <si>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</si>
  <si>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</si>
  <si>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</si>
  <si>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</si>
  <si>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</si>
  <si>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</si>
  <si>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</si>
  <si>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</si>
  <si>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</si>
  <si>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</si>
  <si>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</si>
  <si>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</si>
  <si>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</si>
  <si>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</si>
  <si>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</si>
  <si>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</si>
  <si>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</si>
  <si>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</si>
  <si>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</si>
  <si>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</si>
  <si>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</si>
  <si>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</si>
  <si>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</si>
  <si>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</si>
  <si>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</si>
  <si>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</si>
  <si>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</si>
  <si>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</si>
  <si>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</si>
  <si>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</si>
  <si>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</si>
  <si>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</si>
  <si>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</si>
  <si>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</si>
  <si>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</si>
  <si>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</si>
  <si>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</si>
  <si>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</si>
  <si>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</si>
  <si>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</si>
  <si>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</si>
  <si>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</si>
  <si>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</si>
  <si>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</si>
  <si>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</si>
  <si>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</si>
  <si>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</si>
  <si>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</si>
  <si>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</si>
  <si>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</si>
  <si>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</si>
  <si>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</si>
  <si>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</si>
  <si>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</si>
  <si>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</si>
  <si>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</si>
  <si>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</si>
  <si>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</si>
  <si>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</si>
  <si>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</si>
  <si>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</si>
  <si>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</si>
  <si>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</si>
  <si>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</si>
  <si>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</si>
  <si>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</si>
  <si>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</si>
  <si>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</si>
  <si>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</si>
  <si>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</si>
  <si>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</si>
  <si>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</si>
  <si>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</si>
  <si>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</si>
  <si>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</si>
  <si>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</si>
  <si>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</si>
  <si>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</si>
  <si>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</si>
  <si>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</si>
  <si>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</si>
  <si>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</si>
  <si>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</si>
  <si>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</si>
  <si>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</si>
  <si>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</si>
  <si>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</si>
  <si>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</si>
  <si>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</si>
  <si>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</si>
  <si>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</si>
  <si>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</si>
  <si>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</si>
  <si>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</si>
  <si>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</si>
  <si>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</si>
  <si>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</si>
  <si>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</si>
  <si>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</si>
  <si>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</si>
  <si>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</si>
  <si>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</si>
  <si>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</si>
  <si>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</si>
  <si>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</si>
  <si>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</si>
  <si>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</si>
  <si>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</si>
  <si>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</si>
  <si>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</si>
  <si>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</si>
  <si>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</si>
  <si>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</si>
  <si>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</si>
  <si>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</si>
  <si>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</si>
  <si>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</si>
  <si>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</si>
  <si>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</si>
  <si>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</si>
  <si>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</si>
  <si>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</si>
  <si>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</si>
  <si>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</si>
  <si>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</si>
  <si>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</si>
  <si>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</si>
  <si>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</si>
  <si>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</si>
  <si>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</si>
  <si>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</si>
  <si>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</si>
  <si>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</si>
  <si>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</si>
  <si>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</si>
  <si>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</si>
  <si>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</si>
  <si>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</si>
  <si>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</si>
  <si>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</si>
  <si>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</si>
  <si>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</si>
  <si>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</si>
  <si>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</si>
  <si>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</si>
  <si>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</si>
  <si>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</si>
  <si>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</si>
  <si>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</si>
  <si>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</si>
  <si>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</si>
  <si>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</si>
  <si>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</si>
  <si>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</si>
  <si>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</si>
  <si>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</si>
  <si>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</si>
  <si>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</si>
  <si>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</si>
  <si>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</si>
  <si>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</si>
  <si>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</si>
  <si>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</si>
  <si>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</si>
  <si>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</si>
  <si>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</si>
  <si>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</si>
  <si>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</si>
  <si>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</si>
  <si>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</si>
  <si>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</si>
  <si>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</si>
  <si>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</si>
  <si>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</si>
  <si>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</si>
  <si>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</si>
  <si>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</si>
  <si>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</si>
  <si>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</si>
  <si>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</si>
  <si>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</si>
  <si>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</si>
  <si>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</si>
  <si>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</si>
  <si>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</si>
  <si>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</si>
  <si>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</si>
  <si>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</si>
  <si>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</si>
  <si>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</si>
  <si>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</si>
  <si>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</si>
  <si>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</si>
  <si>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</si>
  <si>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</si>
  <si>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</si>
  <si>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</si>
  <si>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</si>
  <si>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</si>
  <si>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</si>
  <si>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</si>
  <si>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</si>
  <si>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</si>
  <si>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</si>
  <si>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</si>
  <si>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</si>
  <si>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</si>
  <si>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</si>
  <si>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</si>
  <si>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</si>
  <si>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</si>
  <si>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</si>
  <si>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</si>
  <si>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</si>
  <si>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</si>
  <si>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</si>
  <si>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</si>
  <si>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</si>
  <si>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</si>
  <si>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</si>
  <si>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</si>
  <si>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</si>
  <si>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</si>
  <si>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</si>
  <si>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</si>
  <si>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</si>
  <si>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</si>
  <si>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</si>
  <si>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</si>
  <si>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</si>
  <si>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</si>
  <si>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</si>
  <si>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</si>
  <si>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</si>
  <si>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</si>
  <si>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</si>
  <si>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</si>
  <si>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</si>
  <si>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</si>
  <si>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</si>
  <si>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</si>
  <si>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</si>
  <si>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</si>
  <si>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</si>
  <si>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</si>
  <si>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</si>
  <si>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</si>
  <si>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</si>
  <si>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</si>
  <si>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</si>
  <si>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</si>
  <si>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</si>
  <si>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</si>
  <si>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</si>
  <si>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</si>
  <si>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</si>
  <si>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</si>
  <si>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</si>
  <si>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</si>
  <si>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</si>
  <si>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</si>
  <si>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</si>
  <si>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</si>
  <si>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</si>
  <si>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</si>
  <si>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</si>
  <si>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</si>
  <si>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</si>
  <si>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</si>
  <si>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</si>
  <si>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</si>
  <si>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</si>
  <si>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</si>
  <si>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</si>
  <si>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</si>
  <si>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</si>
  <si>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</si>
  <si>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</si>
  <si>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</si>
  <si>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</si>
  <si>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</si>
  <si>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</si>
  <si>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</si>
  <si>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</si>
  <si>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</si>
  <si>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</si>
  <si>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</si>
  <si>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</si>
  <si>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</si>
  <si>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</si>
  <si>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</si>
  <si>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</si>
  <si>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</si>
  <si>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</si>
  <si>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</si>
  <si>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</si>
  <si>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</si>
  <si>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</si>
  <si>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</si>
  <si>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</si>
  <si>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</si>
  <si>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</si>
  <si>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</si>
  <si>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</si>
  <si>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</si>
  <si>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</si>
  <si>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</si>
  <si>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</si>
  <si>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</si>
  <si>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</si>
  <si>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</si>
  <si>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</si>
  <si>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</si>
  <si>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</si>
  <si>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</si>
  <si>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</si>
  <si>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</si>
  <si>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</si>
  <si>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</si>
  <si>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</si>
  <si>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</si>
  <si>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</si>
  <si>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</si>
  <si>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</si>
  <si>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</si>
  <si>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</si>
  <si>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</si>
  <si>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</si>
  <si>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</si>
  <si>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</si>
  <si>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</si>
  <si>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</si>
  <si>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</si>
  <si>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</si>
  <si>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</si>
  <si>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</si>
  <si>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</si>
  <si>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</si>
  <si>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</si>
  <si>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</si>
  <si>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</si>
  <si>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</si>
  <si>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</si>
  <si>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</si>
  <si>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</si>
  <si>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</si>
  <si>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</si>
  <si>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</si>
  <si>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</si>
  <si>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</si>
  <si>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</si>
  <si>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</si>
  <si>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</si>
  <si>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</si>
  <si>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</si>
  <si>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</si>
  <si>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</si>
  <si>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</si>
  <si>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</si>
  <si>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</si>
  <si>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</si>
  <si>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</si>
  <si>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</si>
  <si>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</si>
  <si>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</si>
  <si>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</si>
  <si>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</si>
  <si>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</si>
  <si>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</si>
  <si>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</si>
  <si>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</si>
  <si>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</si>
  <si>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</si>
  <si>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</si>
  <si>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</si>
  <si>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</si>
  <si>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</si>
  <si>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</si>
  <si>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</si>
  <si>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</si>
  <si>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</si>
  <si>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</si>
  <si>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</si>
  <si>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</si>
  <si>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</si>
  <si>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</si>
  <si>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</si>
  <si>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</si>
  <si>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</si>
  <si>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</si>
  <si>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</si>
  <si>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</si>
  <si>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</si>
  <si>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</si>
  <si>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</si>
  <si>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</si>
  <si>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</si>
  <si>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</si>
  <si>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</si>
  <si>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</si>
  <si>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</si>
  <si>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</si>
  <si>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</si>
  <si>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</si>
  <si>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</si>
  <si>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</si>
  <si>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</si>
  <si>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</si>
  <si>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</si>
  <si>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</si>
  <si>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</si>
  <si>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</si>
  <si>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</si>
  <si>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</si>
  <si>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</si>
  <si>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</si>
  <si>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</si>
  <si>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</si>
  <si>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</si>
  <si>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</si>
  <si>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</si>
  <si>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</si>
  <si>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</si>
  <si>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</si>
  <si>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</si>
  <si>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</si>
  <si>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</si>
  <si>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</si>
  <si>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</si>
  <si>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</si>
  <si>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</si>
  <si>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</si>
  <si>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</si>
  <si>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</si>
  <si>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</si>
  <si>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</si>
  <si>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</si>
  <si>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</si>
  <si>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</si>
  <si>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</si>
  <si>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</si>
  <si>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</si>
  <si>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</si>
  <si>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</si>
  <si>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</si>
  <si>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</si>
  <si>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</si>
  <si>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</si>
  <si>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</si>
  <si>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</si>
  <si>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</si>
  <si>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</si>
  <si>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</si>
  <si>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</si>
  <si>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</si>
  <si>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</si>
  <si>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</si>
  <si>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</si>
  <si>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</si>
  <si>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</si>
  <si>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</si>
  <si>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</si>
  <si>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</si>
  <si>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</si>
  <si>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</si>
  <si>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</si>
  <si>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</si>
  <si>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</si>
  <si>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</si>
  <si>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</si>
  <si>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</si>
  <si>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</si>
  <si>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</si>
  <si>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</si>
  <si>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</si>
  <si>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</si>
  <si>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</si>
  <si>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</si>
  <si>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</si>
  <si>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</si>
  <si>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</si>
  <si>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</si>
  <si>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</si>
  <si>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</si>
  <si>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</si>
  <si>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</si>
  <si>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</si>
  <si>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</si>
  <si>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</si>
  <si>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</si>
  <si>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</si>
  <si>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</si>
  <si>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</si>
  <si>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</si>
  <si>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</si>
  <si>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</si>
  <si>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</si>
  <si>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</si>
  <si>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</si>
  <si>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</si>
  <si>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</si>
  <si>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</si>
  <si>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</si>
  <si>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</si>
  <si>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</si>
  <si>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</si>
  <si>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</si>
  <si>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</si>
  <si>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</si>
  <si>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</si>
  <si>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</si>
  <si>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</si>
  <si>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</si>
  <si>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</si>
  <si>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</si>
  <si>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</si>
  <si>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</si>
  <si>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</si>
  <si>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</si>
  <si>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</si>
  <si>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</si>
  <si>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</si>
  <si>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</si>
  <si>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</si>
  <si>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</si>
  <si>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</si>
  <si>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</si>
  <si>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</si>
  <si>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</si>
  <si>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</si>
  <si>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</si>
  <si>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</si>
  <si>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</si>
  <si>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</si>
  <si>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</si>
  <si>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</si>
  <si>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</si>
  <si>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</si>
  <si>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</si>
  <si>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</si>
  <si>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</si>
  <si>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</si>
  <si>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</si>
  <si>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</si>
  <si>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</si>
  <si>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</si>
  <si>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</si>
  <si>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</si>
  <si>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</si>
  <si>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</si>
  <si>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</si>
  <si>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</si>
  <si>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</si>
  <si>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</si>
  <si>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</si>
  <si>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</si>
  <si>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</si>
  <si>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</si>
  <si>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</si>
  <si>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</si>
  <si>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</si>
  <si>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</si>
  <si>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</si>
  <si>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</si>
  <si>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</si>
  <si>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</si>
  <si>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</si>
  <si>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</si>
  <si>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</si>
  <si>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</si>
  <si>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</si>
  <si>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</si>
  <si>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</si>
  <si>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</si>
  <si>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</si>
  <si>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</si>
  <si>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</si>
  <si>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</si>
  <si>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</si>
  <si>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</si>
  <si>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</si>
  <si>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</si>
  <si>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</si>
  <si>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</si>
  <si>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</si>
  <si>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</si>
  <si>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</si>
  <si>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</si>
  <si>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</si>
  <si>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</si>
  <si>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</si>
  <si>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</si>
  <si>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</si>
  <si>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</si>
  <si>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</si>
  <si>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</si>
  <si>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</si>
  <si>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</si>
  <si>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</si>
  <si>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</si>
  <si>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</si>
  <si>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</si>
  <si>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</si>
  <si>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</si>
  <si>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</si>
  <si>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</si>
  <si>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</si>
  <si>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</si>
  <si>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</si>
  <si>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</si>
  <si>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</si>
  <si>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</si>
  <si>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</si>
  <si>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</si>
  <si>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</si>
  <si>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</si>
  <si>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</si>
  <si>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</si>
  <si>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</si>
  <si>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</si>
  <si>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</si>
  <si>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</si>
  <si>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</si>
  <si>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</si>
  <si>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</si>
  <si>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</si>
  <si>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</si>
  <si>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</si>
  <si>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</si>
  <si>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</si>
  <si>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</si>
  <si>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</si>
  <si>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</si>
  <si>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</si>
  <si>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</si>
  <si>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</si>
  <si>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</si>
  <si>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</si>
  <si>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</si>
  <si>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</si>
  <si>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</si>
  <si>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</si>
  <si>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</si>
  <si>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</si>
  <si>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</si>
  <si>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</si>
  <si>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</si>
  <si>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</si>
  <si>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</si>
  <si>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</si>
  <si>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</si>
  <si>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</si>
  <si>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</si>
  <si>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</si>
  <si>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</si>
  <si>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</si>
  <si>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</si>
  <si>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</si>
  <si>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</si>
  <si>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</si>
  <si>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</si>
  <si>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</si>
  <si>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</si>
  <si>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</si>
  <si>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</si>
  <si>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</si>
  <si>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</si>
  <si>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</si>
  <si>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</si>
  <si>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</si>
  <si>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</si>
  <si>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</si>
  <si>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</si>
  <si>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</si>
  <si>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</si>
  <si>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</si>
  <si>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</si>
  <si>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</si>
  <si>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</si>
  <si>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</si>
  <si>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</si>
  <si>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</si>
  <si>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</si>
  <si>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</si>
  <si>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</si>
  <si>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</si>
  <si>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</si>
  <si>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</si>
  <si>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</si>
  <si>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</si>
  <si>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</si>
  <si>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</si>
  <si>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</si>
  <si>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</si>
  <si>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</si>
  <si>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</si>
  <si>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</si>
  <si>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</si>
  <si>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</si>
  <si>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</si>
  <si>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</si>
  <si>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</si>
  <si>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</si>
  <si>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</si>
  <si>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</si>
  <si>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</si>
  <si>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</si>
  <si>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</si>
  <si>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</si>
  <si>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</si>
  <si>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</si>
  <si>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</si>
  <si>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</si>
  <si>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</si>
  <si>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</si>
  <si>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</si>
  <si>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</si>
  <si>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</si>
  <si>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</si>
  <si>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</si>
  <si>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</si>
  <si>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</si>
  <si>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</si>
  <si>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</si>
  <si>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</si>
  <si>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</si>
  <si>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</si>
  <si>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</si>
  <si>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</si>
  <si>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</si>
  <si>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</si>
  <si>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</si>
  <si>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</si>
  <si>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</si>
  <si>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</si>
  <si>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</si>
  <si>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</si>
  <si>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</si>
  <si>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</si>
  <si>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</si>
  <si>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</si>
  <si>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</si>
  <si>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</si>
  <si>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</si>
  <si>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</si>
  <si>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</si>
  <si>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</si>
  <si>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</si>
  <si>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</si>
  <si>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</si>
  <si>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</si>
  <si>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</si>
  <si>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</si>
  <si>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</si>
  <si>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</si>
  <si>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</si>
  <si>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</si>
  <si>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</si>
  <si>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</si>
  <si>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</si>
  <si>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</si>
  <si>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</si>
  <si>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</si>
  <si>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</si>
  <si>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</si>
  <si>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</si>
  <si>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</si>
  <si>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</si>
  <si>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</si>
  <si>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</si>
  <si>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</si>
  <si>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</si>
  <si>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</si>
  <si>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</si>
  <si>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</si>
  <si>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</si>
  <si>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</si>
  <si>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</si>
  <si>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</si>
  <si>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</si>
  <si>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</si>
  <si>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</si>
  <si>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</si>
  <si>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</si>
  <si>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</si>
  <si>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</si>
  <si>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</si>
  <si>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</si>
  <si>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</si>
  <si>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</si>
  <si>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</si>
  <si>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</si>
  <si>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</si>
  <si>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</si>
  <si>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</si>
  <si>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</si>
  <si>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</si>
  <si>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</si>
  <si>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</si>
  <si>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</si>
  <si>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</si>
  <si>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</si>
  <si>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</si>
  <si>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</si>
  <si>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</si>
  <si>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</si>
  <si>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</si>
  <si>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</si>
  <si>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</si>
  <si>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</si>
  <si>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</si>
  <si>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</si>
  <si>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</si>
  <si>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</si>
  <si>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</si>
  <si>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</si>
  <si>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</si>
  <si>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</si>
  <si>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</si>
  <si>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</si>
  <si>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</si>
  <si>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</si>
  <si>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</si>
  <si>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</si>
  <si>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</si>
  <si>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</si>
  <si>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</si>
  <si>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</si>
  <si>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</si>
  <si>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</si>
  <si>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</si>
  <si>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</si>
  <si>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</si>
  <si>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</si>
  <si>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</si>
  <si>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</si>
  <si>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</si>
  <si>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</si>
  <si>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</si>
  <si>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</si>
  <si>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</si>
  <si>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</si>
  <si>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</si>
  <si>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</si>
  <si>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</si>
  <si>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</si>
  <si>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</si>
  <si>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</si>
  <si>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</si>
  <si>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</si>
  <si>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</si>
  <si>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</si>
  <si>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</si>
  <si>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</si>
  <si>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</si>
  <si>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</si>
  <si>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</si>
  <si>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</si>
  <si>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</si>
  <si>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</si>
  <si>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</si>
  <si>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</si>
  <si>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</si>
  <si>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</si>
  <si>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</si>
  <si>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</si>
  <si>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</si>
  <si>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</si>
  <si>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</si>
  <si>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</si>
  <si>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</si>
  <si>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</si>
  <si>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</si>
  <si>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</si>
  <si>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</si>
  <si>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</si>
  <si>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</si>
  <si>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</si>
  <si>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</si>
  <si>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</si>
  <si>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</si>
  <si>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</si>
  <si>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</si>
  <si>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</si>
  <si>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</si>
  <si>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</si>
  <si>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</si>
  <si>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</si>
  <si>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</si>
  <si>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</si>
  <si>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</si>
  <si>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</si>
  <si>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</si>
  <si>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</si>
  <si>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</si>
  <si>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</si>
  <si>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</si>
  <si>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</si>
  <si>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</si>
  <si>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</si>
  <si>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</si>
  <si>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</si>
  <si>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</si>
  <si>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</si>
  <si>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</si>
  <si>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</si>
  <si>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</si>
  <si>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</si>
  <si>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</si>
  <si>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</si>
  <si>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</si>
  <si>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</si>
  <si>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</si>
  <si>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</si>
  <si>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</si>
  <si>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</si>
  <si>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</si>
  <si>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</si>
  <si>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</si>
  <si>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</si>
  <si>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</si>
  <si>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</si>
  <si>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</si>
  <si>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</si>
  <si>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</si>
  <si>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</si>
  <si>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</si>
  <si>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</si>
  <si>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</si>
  <si>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</si>
  <si>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</si>
  <si>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</si>
  <si>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</si>
  <si>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</si>
  <si>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</si>
  <si>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</si>
  <si>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</si>
  <si>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</si>
  <si>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</si>
  <si>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</si>
  <si>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</si>
  <si>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</si>
  <si>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</si>
  <si>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</si>
  <si>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</si>
  <si>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</si>
  <si>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</si>
  <si>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</si>
  <si>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</si>
  <si>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</si>
  <si>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</si>
  <si>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</si>
  <si>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</si>
  <si>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</si>
  <si>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</si>
  <si>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</si>
  <si>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</si>
  <si>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</si>
  <si>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</si>
  <si>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</si>
  <si>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</si>
  <si>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</si>
  <si>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</si>
  <si>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</si>
  <si>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</si>
  <si>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</si>
  <si>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</si>
  <si>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</si>
  <si>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</si>
  <si>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</si>
  <si>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</si>
  <si>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</si>
  <si>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</si>
  <si>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</si>
  <si>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</si>
  <si>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</si>
  <si>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</si>
  <si>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</si>
  <si>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</si>
  <si>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</si>
  <si>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</si>
  <si>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</si>
  <si>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</si>
  <si>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</si>
  <si>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</si>
  <si>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</si>
  <si>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</si>
  <si>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</si>
  <si>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</si>
  <si>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</si>
  <si>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</si>
  <si>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</si>
  <si>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</si>
  <si>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</si>
  <si>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</si>
  <si>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</si>
  <si>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</si>
  <si>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</si>
  <si>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</si>
  <si>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</si>
  <si>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</si>
  <si>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</si>
  <si>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</si>
  <si>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</si>
  <si>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</si>
  <si>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</si>
  <si>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</si>
  <si>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</si>
  <si>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</si>
  <si>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</si>
  <si>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</si>
  <si>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</si>
  <si>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</si>
  <si>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</si>
  <si>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</si>
  <si>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</si>
  <si>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</si>
  <si>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</si>
  <si>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</si>
  <si>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</si>
  <si>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</si>
  <si>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</si>
  <si>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</si>
  <si>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</si>
  <si>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</si>
  <si>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</si>
  <si>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</si>
  <si>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</si>
  <si>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</si>
  <si>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</si>
  <si>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</si>
  <si>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</si>
  <si>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</si>
  <si>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</si>
  <si>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</si>
  <si>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</si>
  <si>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</si>
  <si>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</si>
  <si>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</si>
  <si>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</si>
  <si>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</si>
  <si>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</si>
  <si>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</si>
  <si>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</si>
  <si>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</si>
  <si>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</si>
  <si>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</si>
  <si>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</si>
  <si>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</si>
  <si>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</si>
  <si>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</si>
  <si>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</si>
  <si>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</si>
  <si>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</si>
  <si>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</si>
  <si>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</si>
  <si>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</si>
  <si>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</si>
  <si>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</si>
  <si>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</si>
  <si>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</si>
  <si>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</si>
  <si>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</si>
  <si>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</si>
  <si>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</si>
  <si>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</si>
  <si>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</si>
  <si>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</si>
  <si>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</si>
  <si>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</si>
  <si>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</si>
  <si>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</si>
  <si>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</si>
  <si>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</si>
  <si>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</si>
  <si>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</si>
  <si>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</si>
  <si>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</si>
  <si>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</si>
  <si>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</si>
  <si>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</si>
  <si>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</si>
  <si>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</si>
  <si>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</si>
  <si>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</si>
  <si>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</si>
  <si>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</si>
  <si>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</si>
  <si>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</si>
  <si>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</si>
  <si>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</si>
  <si>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</si>
  <si>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</si>
  <si>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</si>
  <si>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</si>
  <si>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</si>
  <si>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</si>
  <si>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</si>
  <si>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</si>
  <si>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</si>
  <si>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</si>
  <si>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</si>
  <si>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</si>
  <si>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</si>
  <si>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</si>
  <si>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</si>
  <si>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</si>
  <si>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</si>
  <si>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</si>
  <si>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</si>
  <si>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</si>
  <si>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</si>
  <si>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</si>
  <si>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</si>
  <si>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</si>
  <si>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</si>
  <si>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</si>
  <si>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</si>
  <si>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</si>
  <si>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</si>
  <si>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</si>
  <si>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</si>
  <si>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</si>
  <si>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</si>
  <si>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</si>
  <si>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</si>
  <si>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</si>
  <si>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</si>
  <si>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</si>
  <si>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</si>
  <si>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</si>
  <si>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</si>
  <si>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</si>
  <si>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</si>
  <si>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</si>
  <si>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</si>
  <si>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</si>
  <si>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</si>
  <si>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</si>
  <si>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</si>
  <si>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</si>
  <si>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</si>
  <si>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</si>
  <si>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</si>
  <si>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</si>
  <si>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</si>
  <si>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</si>
  <si>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</si>
  <si>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</si>
  <si>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</si>
  <si>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</si>
  <si>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</si>
  <si>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</si>
  <si>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</si>
  <si>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</si>
  <si>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</si>
  <si>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</si>
  <si>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</si>
  <si>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</si>
  <si>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</si>
  <si>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</si>
  <si>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</si>
  <si>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</si>
  <si>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</si>
  <si>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</si>
  <si>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</si>
  <si>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</si>
  <si>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</si>
  <si>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</si>
  <si>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</si>
  <si>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</si>
  <si>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</si>
  <si>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</si>
  <si>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</si>
  <si>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</si>
  <si>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</si>
  <si>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</si>
  <si>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</si>
  <si>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</si>
  <si>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</si>
  <si>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</si>
  <si>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</si>
  <si>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</si>
  <si>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</si>
  <si>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</si>
  <si>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</si>
  <si>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</si>
  <si>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</si>
  <si>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</si>
  <si>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</si>
  <si>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</si>
  <si>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</si>
  <si>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</si>
  <si>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</si>
  <si>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</si>
  <si>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</si>
  <si>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</si>
  <si>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</si>
  <si>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</si>
  <si>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</si>
  <si>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</si>
  <si>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</si>
  <si>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</si>
  <si>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</si>
  <si>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</si>
  <si>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</si>
  <si>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</si>
  <si>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</si>
  <si>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</si>
  <si>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</si>
  <si>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</si>
  <si>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</si>
  <si>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</si>
  <si>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</si>
  <si>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</si>
  <si>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</si>
  <si>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</si>
  <si>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</si>
  <si>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</si>
  <si>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</si>
  <si>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</si>
  <si>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</si>
  <si>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</si>
  <si>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</si>
  <si>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</si>
  <si>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</si>
  <si>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</si>
  <si>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</si>
  <si>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</si>
  <si>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</si>
  <si>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</si>
  <si>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</si>
  <si>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</si>
  <si>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</si>
  <si>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</si>
  <si>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</si>
  <si>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</si>
  <si>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</si>
  <si>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</si>
  <si>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</si>
  <si>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</si>
  <si>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</si>
  <si>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</si>
  <si>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</si>
  <si>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</si>
  <si>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</si>
  <si>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</si>
  <si>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</si>
  <si>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</si>
  <si>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</si>
  <si>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</si>
  <si>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</si>
  <si>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</si>
  <si>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</si>
  <si>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</si>
  <si>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</si>
  <si>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</si>
  <si>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</si>
  <si>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</si>
  <si>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</si>
  <si>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</si>
  <si>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</si>
  <si>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</si>
  <si>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</si>
  <si>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</si>
  <si>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</si>
  <si>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</si>
  <si>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</si>
  <si>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</si>
  <si>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</si>
  <si>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</si>
  <si>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</si>
  <si>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</si>
  <si>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</si>
  <si>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</si>
  <si>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</si>
  <si>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</si>
  <si>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</si>
  <si>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</si>
  <si>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</si>
  <si>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</si>
  <si>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</si>
  <si>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</si>
  <si>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</si>
  <si>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</si>
  <si>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</si>
  <si>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</si>
  <si>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</si>
  <si>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</si>
  <si>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</si>
  <si>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</si>
  <si>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</si>
  <si>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</si>
  <si>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</si>
  <si>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</si>
  <si>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</si>
  <si>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</si>
  <si>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</si>
  <si>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</si>
  <si>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</si>
  <si>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</si>
  <si>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</si>
  <si>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</si>
  <si>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</si>
  <si>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</si>
  <si>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</si>
  <si>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</si>
  <si>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</si>
  <si>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</si>
  <si>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</si>
  <si>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</si>
  <si>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</si>
  <si>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</si>
  <si>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</si>
  <si>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</si>
  <si>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</si>
  <si>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</si>
  <si>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</si>
  <si>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</si>
  <si>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</si>
  <si>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</si>
  <si>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</si>
  <si>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</si>
  <si>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</si>
  <si>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</si>
  <si>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</si>
  <si>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</si>
  <si>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</si>
  <si>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</si>
  <si>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</si>
  <si>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</si>
  <si>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</si>
  <si>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</si>
  <si>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</si>
  <si>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</si>
  <si>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</si>
  <si>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</si>
  <si>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</si>
  <si>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</si>
  <si>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</si>
  <si>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</si>
  <si>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</si>
  <si>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</si>
  <si>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</si>
  <si>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</si>
  <si>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</si>
  <si>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</si>
  <si>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</si>
  <si>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</si>
  <si>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</si>
  <si>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</si>
  <si>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</si>
  <si>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</si>
  <si>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</si>
  <si>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</si>
  <si>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</si>
  <si>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</si>
  <si>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</si>
  <si>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</si>
  <si>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</si>
  <si>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</si>
  <si>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</si>
  <si>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</si>
  <si>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</si>
  <si>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</si>
  <si>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</si>
  <si>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</si>
  <si>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</si>
  <si>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</si>
  <si>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</si>
  <si>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</si>
  <si>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</si>
  <si>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</si>
  <si>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</si>
  <si>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</si>
  <si>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</si>
  <si>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</si>
  <si>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</si>
  <si>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</si>
  <si>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</si>
  <si>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</si>
  <si>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</si>
  <si>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</si>
  <si>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</si>
  <si>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</si>
  <si>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</si>
  <si>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</si>
  <si>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</si>
  <si>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</si>
  <si>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</si>
  <si>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</si>
  <si>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</si>
  <si>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</si>
  <si>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</si>
  <si>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</si>
  <si>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</si>
  <si>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</si>
  <si>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</si>
  <si>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</si>
  <si>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</si>
  <si>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</si>
  <si>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</si>
  <si>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</si>
  <si>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</si>
  <si>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</si>
  <si>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</si>
  <si>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</si>
  <si>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</si>
  <si>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</si>
  <si>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</si>
  <si>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</si>
  <si>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</si>
  <si>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</si>
  <si>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</si>
  <si>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</si>
  <si>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</si>
  <si>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</si>
  <si>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</si>
  <si>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</si>
  <si>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</si>
  <si>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</si>
  <si>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</si>
  <si>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</si>
  <si>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</si>
  <si>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</si>
  <si>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</si>
  <si>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</si>
  <si>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</si>
  <si>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</si>
  <si>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</si>
  <si>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</si>
  <si>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</si>
  <si>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</si>
  <si>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</si>
  <si>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</si>
  <si>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</si>
  <si>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</si>
  <si>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</si>
  <si>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</si>
  <si>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</si>
  <si>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</si>
  <si>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</si>
  <si>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</si>
  <si>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</si>
  <si>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</si>
  <si>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</si>
  <si>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</si>
  <si>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</si>
  <si>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</si>
  <si>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</si>
  <si>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</si>
  <si>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</si>
  <si>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</si>
  <si>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</si>
  <si>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</si>
  <si>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</si>
  <si>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</si>
  <si>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</si>
  <si>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</si>
  <si>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</si>
  <si>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</si>
  <si>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</si>
  <si>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</si>
  <si>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</si>
  <si>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</si>
  <si>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</si>
  <si>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</si>
  <si>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</si>
  <si>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</si>
  <si>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</si>
  <si>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</si>
  <si>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</si>
  <si>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</si>
  <si>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</si>
  <si>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</si>
  <si>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</si>
  <si>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</si>
  <si>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</si>
  <si>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</si>
  <si>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</si>
  <si>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</si>
  <si>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</si>
  <si>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</si>
  <si>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</si>
  <si>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</si>
  <si>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</si>
  <si>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</si>
  <si>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</si>
  <si>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</si>
  <si>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</si>
  <si>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</si>
  <si>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</si>
  <si>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</si>
  <si>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</si>
  <si>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</si>
  <si>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</si>
  <si>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</si>
  <si>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</si>
  <si>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</si>
  <si>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</si>
  <si>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</si>
  <si>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</si>
  <si>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</si>
  <si>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</si>
  <si>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</si>
  <si>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</si>
  <si>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</si>
  <si>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</si>
  <si>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</si>
  <si>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</si>
  <si>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</si>
  <si>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</si>
  <si>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</si>
  <si>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</si>
  <si>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</si>
  <si>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</si>
  <si>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</si>
  <si>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</si>
  <si>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</si>
  <si>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</si>
  <si>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</si>
  <si>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</si>
  <si>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</si>
  <si>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</si>
  <si>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</si>
  <si>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</si>
  <si>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</si>
  <si>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</si>
  <si>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</si>
  <si>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</si>
  <si>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</si>
  <si>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</si>
  <si>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</si>
  <si>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</si>
  <si>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</si>
  <si>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</si>
  <si>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</si>
  <si>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</si>
  <si>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</si>
  <si>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</si>
  <si>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</si>
  <si>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</si>
  <si>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</si>
  <si>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</si>
  <si>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</si>
  <si>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</si>
  <si>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</si>
  <si>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</si>
  <si>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</si>
  <si>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</si>
  <si>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</si>
  <si>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</si>
  <si>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</si>
  <si>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</si>
  <si>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</si>
  <si>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</si>
  <si>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</si>
  <si>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</si>
  <si>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</si>
  <si>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</si>
  <si>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</si>
  <si>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</si>
  <si>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</si>
  <si>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</si>
  <si>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</si>
  <si>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</si>
  <si>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</si>
  <si>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</si>
  <si>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</si>
  <si>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</si>
  <si>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</si>
  <si>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</si>
  <si>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</si>
  <si>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</si>
  <si>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</si>
  <si>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</si>
  <si>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</si>
  <si>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</si>
  <si>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</si>
  <si>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</si>
  <si>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</si>
  <si>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</si>
  <si>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</si>
  <si>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</si>
  <si>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</si>
  <si>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</si>
  <si>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</si>
  <si>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</si>
  <si>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</si>
  <si>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</si>
  <si>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</si>
  <si>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</si>
  <si>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</si>
  <si>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</si>
  <si>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</si>
  <si>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</si>
  <si>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</si>
  <si>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</si>
  <si>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</si>
  <si>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</si>
  <si>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</si>
  <si>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</si>
  <si>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</si>
  <si>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</si>
  <si>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</si>
  <si>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</si>
  <si>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</si>
  <si>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</si>
  <si>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</si>
  <si>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</si>
  <si>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</si>
  <si>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</si>
  <si>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</si>
  <si>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</si>
  <si>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</si>
  <si>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</si>
  <si>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</si>
  <si>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</si>
  <si>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</si>
  <si>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</si>
  <si>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</si>
  <si>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</si>
  <si>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</si>
  <si>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</si>
  <si>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</si>
  <si>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</si>
  <si>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</si>
  <si>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</si>
  <si>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</si>
  <si>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</si>
  <si>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</si>
  <si>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</si>
  <si>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</si>
  <si>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</si>
  <si>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</si>
  <si>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</si>
  <si>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</si>
  <si>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</si>
  <si>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</si>
  <si>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</si>
  <si>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</si>
  <si>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</si>
  <si>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</si>
  <si>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</si>
  <si>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</si>
  <si>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</si>
  <si>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</si>
  <si>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</si>
  <si>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</si>
  <si>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</si>
  <si>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</si>
  <si>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</si>
  <si>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</si>
  <si>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</si>
  <si>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</si>
  <si>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</si>
  <si>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</si>
  <si>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</si>
  <si>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</si>
  <si>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</si>
  <si>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</si>
  <si>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</si>
  <si>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</si>
  <si>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</si>
  <si>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</si>
  <si>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</si>
  <si>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</si>
  <si>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</si>
  <si>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</si>
  <si>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</si>
  <si>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</si>
  <si>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</si>
  <si>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</si>
  <si>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</si>
  <si>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</si>
  <si>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</si>
  <si>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</si>
  <si>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</si>
  <si>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</si>
  <si>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</si>
  <si>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</si>
  <si>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</si>
  <si>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</si>
  <si>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</si>
  <si>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</si>
  <si>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</si>
  <si>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</si>
  <si>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</si>
  <si>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</si>
  <si>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</si>
  <si>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</si>
  <si>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</si>
  <si>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</si>
  <si>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</si>
  <si>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</si>
  <si>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</si>
  <si>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</si>
  <si>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</si>
  <si>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</si>
  <si>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</si>
  <si>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</si>
  <si>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</si>
  <si>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</si>
  <si>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</si>
  <si>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</si>
  <si>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</si>
  <si>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</si>
  <si>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</si>
  <si>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</si>
  <si>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</si>
  <si>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</si>
  <si>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</si>
  <si>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</si>
  <si>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</si>
  <si>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</si>
  <si>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</si>
  <si>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</si>
  <si>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</si>
  <si>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</si>
  <si>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</si>
  <si>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</si>
  <si>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</si>
  <si>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</si>
  <si>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</si>
  <si>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</si>
  <si>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</si>
  <si>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</si>
  <si>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</si>
  <si>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</si>
  <si>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</si>
  <si>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</si>
  <si>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</si>
  <si>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</si>
  <si>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</si>
  <si>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</si>
  <si>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</si>
  <si>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</si>
  <si>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</si>
  <si>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</si>
  <si>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</si>
  <si>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</si>
  <si>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</si>
  <si>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</si>
  <si>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</si>
  <si>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</si>
  <si>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</si>
  <si>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</si>
  <si>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</si>
  <si>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</si>
  <si>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</si>
  <si>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</si>
  <si>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</si>
  <si>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</si>
  <si>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</si>
  <si>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</si>
  <si>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</si>
  <si>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</si>
  <si>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</si>
  <si>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</si>
  <si>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</si>
  <si>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</si>
  <si>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</si>
  <si>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</si>
  <si>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</si>
  <si>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</si>
  <si>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</si>
  <si>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</si>
  <si>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</si>
  <si>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</si>
  <si>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</si>
  <si>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</si>
  <si>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</si>
  <si>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</si>
  <si>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</si>
  <si>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</si>
  <si>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</si>
  <si>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</si>
  <si>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</si>
  <si>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</si>
  <si>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</si>
  <si>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</si>
  <si>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</si>
  <si>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</si>
  <si>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</si>
  <si>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</si>
  <si>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</si>
  <si>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</si>
  <si>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</si>
  <si>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</si>
  <si>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</si>
  <si>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</si>
  <si>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</si>
  <si>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</si>
  <si>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</si>
  <si>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</si>
  <si>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</si>
  <si>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</si>
  <si>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</si>
  <si>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</si>
  <si>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</si>
  <si>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</si>
  <si>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</si>
  <si>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</si>
  <si>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</si>
  <si>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</si>
  <si>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</si>
  <si>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</si>
  <si>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</si>
  <si>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</si>
  <si>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</si>
  <si>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</si>
  <si>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</si>
  <si>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</si>
  <si>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</si>
  <si>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</si>
  <si>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</si>
  <si>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</si>
  <si>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</si>
  <si>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</si>
  <si>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</si>
  <si>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</si>
  <si>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</si>
  <si>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</si>
  <si>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</si>
  <si>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</si>
  <si>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</si>
  <si>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</si>
  <si>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</si>
  <si>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</si>
  <si>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</si>
  <si>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</si>
  <si>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</si>
  <si>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</si>
  <si>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</si>
  <si>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</si>
  <si>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</si>
  <si>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</si>
  <si>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</si>
  <si>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</si>
  <si>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</si>
  <si>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</si>
  <si>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</si>
  <si>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</si>
  <si>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</si>
  <si>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</si>
  <si>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</si>
  <si>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</si>
  <si>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</si>
  <si>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</si>
  <si>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</si>
  <si>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</si>
  <si>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</si>
  <si>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</si>
  <si>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</si>
  <si>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</si>
  <si>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</si>
  <si>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</si>
  <si>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</si>
  <si>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</si>
  <si>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</si>
  <si>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</si>
  <si>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</si>
  <si>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</si>
  <si>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</si>
  <si>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</si>
  <si>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</si>
  <si>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</si>
  <si>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</si>
  <si>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</si>
  <si>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</si>
  <si>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</si>
  <si>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</si>
  <si>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</si>
  <si>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</si>
  <si>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</si>
  <si>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</si>
  <si>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</si>
  <si>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</si>
  <si>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</si>
  <si>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</si>
  <si>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</si>
  <si>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</si>
  <si>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</si>
  <si>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</si>
  <si>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</si>
  <si>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</si>
  <si>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</si>
  <si>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</si>
  <si>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</si>
  <si>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</si>
  <si>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</si>
  <si>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</si>
  <si>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</si>
  <si>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</si>
  <si>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</si>
  <si>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</si>
  <si>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</si>
  <si>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</si>
  <si>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</si>
  <si>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</si>
  <si>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</si>
  <si>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</si>
  <si>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</si>
  <si>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</si>
  <si>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</si>
  <si>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</si>
  <si>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</si>
  <si>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</si>
  <si>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</si>
  <si>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</si>
  <si>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</si>
  <si>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</si>
  <si>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</si>
  <si>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</si>
  <si>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</si>
  <si>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</si>
  <si>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</si>
  <si>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</si>
  <si>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</si>
  <si>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</si>
  <si>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</si>
  <si>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</si>
  <si>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</si>
  <si>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</si>
  <si>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</si>
  <si>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</si>
  <si>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</si>
  <si>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</si>
  <si>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</si>
  <si>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</si>
  <si>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</si>
  <si>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</si>
  <si>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</si>
  <si>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</si>
  <si>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</si>
  <si>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</si>
  <si>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</si>
  <si>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</si>
  <si>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</si>
  <si>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</si>
  <si>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</si>
  <si>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</si>
  <si>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</si>
  <si>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</si>
  <si>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</si>
  <si>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</si>
  <si>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</si>
  <si>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</si>
  <si>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</si>
  <si>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</si>
  <si>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</si>
  <si>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</si>
  <si>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</si>
  <si>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</si>
  <si>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</si>
  <si>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</si>
  <si>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</si>
  <si>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</si>
  <si>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</si>
  <si>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</si>
  <si>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</si>
  <si>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</si>
  <si>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</si>
  <si>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</si>
  <si>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</si>
  <si>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</si>
  <si>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</si>
  <si>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</si>
  <si>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</si>
  <si>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</si>
  <si>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</si>
  <si>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</si>
  <si>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</si>
  <si>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</si>
  <si>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</si>
  <si>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</si>
  <si>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</si>
  <si>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</si>
  <si>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</si>
  <si>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</si>
  <si>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</si>
  <si>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</si>
  <si>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</si>
  <si>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</si>
  <si>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</si>
  <si>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</si>
  <si>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</si>
  <si>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</si>
  <si>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</si>
  <si>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</si>
  <si>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</si>
  <si>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</si>
  <si>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</si>
  <si>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</si>
  <si>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</si>
  <si>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</si>
  <si>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</si>
  <si>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</si>
  <si>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</si>
  <si>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</si>
  <si>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</si>
  <si>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</si>
  <si>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</si>
  <si>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</si>
  <si>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</si>
  <si>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</si>
  <si>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</si>
  <si>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</si>
  <si>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</si>
  <si>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</si>
  <si>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</si>
  <si>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</si>
  <si>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</si>
  <si>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</si>
  <si>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</si>
  <si>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</si>
  <si>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</si>
  <si>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</si>
  <si>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</si>
  <si>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</si>
  <si>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</si>
  <si>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</si>
  <si>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</si>
  <si>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</si>
  <si>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</si>
  <si>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</si>
  <si>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</si>
  <si>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</si>
  <si>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</si>
  <si>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</si>
  <si>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</si>
  <si>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</si>
  <si>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</si>
  <si>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</si>
  <si>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</si>
  <si>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</si>
  <si>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</si>
  <si>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</si>
  <si>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</si>
  <si>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</si>
  <si>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</si>
  <si>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</si>
  <si>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</si>
  <si>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</si>
  <si>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</si>
  <si>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</si>
  <si>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</si>
  <si>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</si>
  <si>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</si>
  <si>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</si>
  <si>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</si>
  <si>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</si>
  <si>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</si>
  <si>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</si>
  <si>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</si>
  <si>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</si>
  <si>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</si>
  <si>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</si>
  <si>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</si>
  <si>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</si>
  <si>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</si>
  <si>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</si>
  <si>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</si>
  <si>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</si>
  <si>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</si>
  <si>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</si>
  <si>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</si>
  <si>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</si>
  <si>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</si>
  <si>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</si>
  <si>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</si>
  <si>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</si>
  <si>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</si>
  <si>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</si>
  <si>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</si>
  <si>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</si>
  <si>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</si>
  <si>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</si>
  <si>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</si>
  <si>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</si>
  <si>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</si>
  <si>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</si>
  <si>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</si>
  <si>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</si>
  <si>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</si>
  <si>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</si>
  <si>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</si>
  <si>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</si>
  <si>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</si>
  <si>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</si>
  <si>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</si>
  <si>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</si>
  <si>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</si>
  <si>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</si>
  <si>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</si>
  <si>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</si>
  <si>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</si>
  <si>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</si>
  <si>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</si>
  <si>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</si>
  <si>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</si>
  <si>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</si>
  <si>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</si>
  <si>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</si>
  <si>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</si>
  <si>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</si>
  <si>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</si>
  <si>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</si>
  <si>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</si>
  <si>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</si>
  <si>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</si>
  <si>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</si>
  <si>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</si>
  <si>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</si>
  <si>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</si>
  <si>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</si>
  <si>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</si>
  <si>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</si>
  <si>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</si>
  <si>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</si>
  <si>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</si>
  <si>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</si>
  <si>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</si>
  <si>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</si>
  <si>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</si>
  <si>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</si>
  <si>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</si>
  <si>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</si>
  <si>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</si>
  <si>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</si>
  <si>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</si>
  <si>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</si>
  <si>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</si>
  <si>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</si>
  <si>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</si>
  <si>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</si>
  <si>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</si>
  <si>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</si>
  <si>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</si>
  <si>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</si>
  <si>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</si>
  <si>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</si>
  <si>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</si>
  <si>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</si>
  <si>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</si>
  <si>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</si>
  <si>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</si>
  <si>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</si>
  <si>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</si>
  <si>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</si>
  <si>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</si>
  <si>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</si>
  <si>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</si>
  <si>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</si>
  <si>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</si>
  <si>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</si>
  <si>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</si>
  <si>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</si>
  <si>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</si>
  <si>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</si>
  <si>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</si>
  <si>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</si>
  <si>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</si>
  <si>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</si>
  <si>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</si>
  <si>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</si>
  <si>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</si>
  <si>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</si>
  <si>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</si>
  <si>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</si>
  <si>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</si>
  <si>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</si>
  <si>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</si>
  <si>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</si>
  <si>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</si>
  <si>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</si>
  <si>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</si>
  <si>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</si>
  <si>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</si>
  <si>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</si>
  <si>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</si>
  <si>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</si>
  <si>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</si>
  <si>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</si>
  <si>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</si>
  <si>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</si>
  <si>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</si>
  <si>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</si>
  <si>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</si>
  <si>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</si>
  <si>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</si>
  <si>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</si>
  <si>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</si>
  <si>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</si>
  <si>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</si>
  <si>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</si>
  <si>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</si>
  <si>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</si>
  <si>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</si>
  <si>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</si>
  <si>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</si>
  <si>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</si>
  <si>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</si>
  <si>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</si>
  <si>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</si>
  <si>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</si>
  <si>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</si>
  <si>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</si>
  <si>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</si>
  <si>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</si>
  <si>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</si>
  <si>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</si>
  <si>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</si>
  <si>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</si>
  <si>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</si>
  <si>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</si>
  <si>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</si>
  <si>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</si>
  <si>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</si>
  <si>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</si>
  <si>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</si>
  <si>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</si>
  <si>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</si>
  <si>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</si>
  <si>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</si>
  <si>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</si>
  <si>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</si>
  <si>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</si>
  <si>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</si>
  <si>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</si>
  <si>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</si>
  <si>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</si>
  <si>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</si>
  <si>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</si>
  <si>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</si>
  <si>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</si>
  <si>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</si>
  <si>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</si>
  <si>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</si>
  <si>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</si>
  <si>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</si>
  <si>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</si>
  <si>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</si>
  <si>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</si>
  <si>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</si>
  <si>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</si>
  <si>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</si>
  <si>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</si>
  <si>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</si>
  <si>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</si>
  <si>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</si>
  <si>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</si>
  <si>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</si>
  <si>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</si>
  <si>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</si>
  <si>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</si>
  <si>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</si>
  <si>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</si>
  <si>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</si>
  <si>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</si>
  <si>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</si>
  <si>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</si>
  <si>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</si>
  <si>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</si>
  <si>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</si>
  <si>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</si>
  <si>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</si>
  <si>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</si>
  <si>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</si>
  <si>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</si>
  <si>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</si>
  <si>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</si>
  <si>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</si>
  <si>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</si>
  <si>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</si>
  <si>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</si>
  <si>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</si>
  <si>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</si>
  <si>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</si>
  <si>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</si>
  <si>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</si>
  <si>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</si>
  <si>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</si>
  <si>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</si>
  <si>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</si>
  <si>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</si>
  <si>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</si>
  <si>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</si>
  <si>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</si>
  <si>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</si>
  <si>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</si>
  <si>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</si>
  <si>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</si>
  <si>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</si>
  <si>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</si>
  <si>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</si>
  <si>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</si>
  <si>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</si>
  <si>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</si>
  <si>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</si>
  <si>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</si>
  <si>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</si>
  <si>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</si>
  <si>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</si>
  <si>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</si>
  <si>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</si>
  <si>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</si>
  <si>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</si>
  <si>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</si>
  <si>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</si>
  <si>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</si>
  <si>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</si>
  <si>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</si>
  <si>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</si>
  <si>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</si>
  <si>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</si>
  <si>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</si>
  <si>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</si>
  <si>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</si>
  <si>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</si>
  <si>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</si>
  <si>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</si>
  <si>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</si>
  <si>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</si>
  <si>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</si>
  <si>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</si>
  <si>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</si>
  <si>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</si>
  <si>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</si>
  <si>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</si>
  <si>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</si>
  <si>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</si>
  <si>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</si>
  <si>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</si>
  <si>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</si>
  <si>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</si>
  <si>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</si>
  <si>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</si>
  <si>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</si>
  <si>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</si>
  <si>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</si>
  <si>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</si>
  <si>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</si>
  <si>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</si>
  <si>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</si>
  <si>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</si>
  <si>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</si>
  <si>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</si>
  <si>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</si>
  <si>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</si>
  <si>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</si>
  <si>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</si>
  <si>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</si>
  <si>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</si>
  <si>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</si>
  <si>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</si>
  <si>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</si>
  <si>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</si>
  <si>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</si>
  <si>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</si>
  <si>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</si>
  <si>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</si>
  <si>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</si>
  <si>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</si>
  <si>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</si>
  <si>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</si>
  <si>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</si>
  <si>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</si>
  <si>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</si>
  <si>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</si>
  <si>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</si>
  <si>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</si>
  <si>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</si>
  <si>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</si>
  <si>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</si>
  <si>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</si>
  <si>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</si>
  <si>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</si>
  <si>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</si>
  <si>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</si>
  <si>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</si>
  <si>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</si>
  <si>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</si>
  <si>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</si>
  <si>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</si>
  <si>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</si>
  <si>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</si>
  <si>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</si>
  <si>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</si>
  <si>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</si>
  <si>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</si>
  <si>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</si>
  <si>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</si>
  <si>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</si>
  <si>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</si>
  <si>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</si>
  <si>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</si>
  <si>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</si>
  <si>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</si>
  <si>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</si>
  <si>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</si>
  <si>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</si>
  <si>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</si>
  <si>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</si>
  <si>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</si>
  <si>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</si>
  <si>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</si>
  <si>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</si>
  <si>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</si>
  <si>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</si>
  <si>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</si>
  <si>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</si>
  <si>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</si>
  <si>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</si>
  <si>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</si>
  <si>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</si>
  <si>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</si>
  <si>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</si>
  <si>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</si>
  <si>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</si>
  <si>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</si>
  <si>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</si>
  <si>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</si>
  <si>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</si>
  <si>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</si>
  <si>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</si>
  <si>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</si>
  <si>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</si>
  <si>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</si>
  <si>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</si>
  <si>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</si>
  <si>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</si>
  <si>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</si>
  <si>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</si>
  <si>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</si>
  <si>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</si>
  <si>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</si>
  <si>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</si>
  <si>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</si>
  <si>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</si>
  <si>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</si>
  <si>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</si>
  <si>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</si>
  <si>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</si>
  <si>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</si>
  <si>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</si>
  <si>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</si>
  <si>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</si>
  <si>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</si>
  <si>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</si>
  <si>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</si>
  <si>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</si>
  <si>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</si>
  <si>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</si>
  <si>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</si>
  <si>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</si>
  <si>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</si>
  <si>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</si>
  <si>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</si>
  <si>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</si>
  <si>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</si>
  <si>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</si>
  <si>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</si>
  <si>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</si>
  <si>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</si>
  <si>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</si>
  <si>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</si>
  <si>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</si>
  <si>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</si>
  <si>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</si>
  <si>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</si>
  <si>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</si>
  <si>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</si>
  <si>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</si>
  <si>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</si>
  <si>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</si>
  <si>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</si>
  <si>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</si>
  <si>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</si>
  <si>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</si>
  <si>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</si>
  <si>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</si>
  <si>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</si>
  <si>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</si>
  <si>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</si>
  <si>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</si>
  <si>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</si>
  <si>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</si>
  <si>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</si>
  <si>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</si>
  <si>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</si>
  <si>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</si>
  <si>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</si>
  <si>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</si>
  <si>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</si>
  <si>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</si>
  <si>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</si>
  <si>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</si>
  <si>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</si>
  <si>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</si>
  <si>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</si>
  <si>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</si>
  <si>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</si>
  <si>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</si>
  <si>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</si>
  <si>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</si>
  <si>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</si>
  <si>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</si>
  <si>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</si>
  <si>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</si>
  <si>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</si>
  <si>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</si>
  <si>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</si>
  <si>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</si>
  <si>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</si>
  <si>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</si>
  <si>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</si>
  <si>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</si>
  <si>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</si>
  <si>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</si>
  <si>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</si>
  <si>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</si>
  <si>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</si>
  <si>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</si>
  <si>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</si>
  <si>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</si>
  <si>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</si>
  <si>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</si>
  <si>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</si>
  <si>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</si>
  <si>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</si>
  <si>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</si>
  <si>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</si>
  <si>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</si>
  <si>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</si>
  <si>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</si>
  <si>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</si>
  <si>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</si>
  <si>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</si>
  <si>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</si>
  <si>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</si>
  <si>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</si>
  <si>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</si>
  <si>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</si>
  <si>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</si>
  <si>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</si>
  <si>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</si>
  <si>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</si>
  <si>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</si>
  <si>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</si>
  <si>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</si>
  <si>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</si>
  <si>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</si>
  <si>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</si>
  <si>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</si>
  <si>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</si>
  <si>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</si>
  <si>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</si>
  <si>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</si>
  <si>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</si>
  <si>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</si>
  <si>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</si>
  <si>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</si>
  <si>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</si>
  <si>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</si>
  <si>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</si>
  <si>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</si>
  <si>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</si>
  <si>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</si>
  <si>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</si>
  <si>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</si>
  <si>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</si>
  <si>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</si>
  <si>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</si>
  <si>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</si>
  <si>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</si>
  <si>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</si>
  <si>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</si>
  <si>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</si>
  <si>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</si>
  <si>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</si>
  <si>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</si>
  <si>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</si>
  <si>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</si>
  <si>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</si>
  <si>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</si>
  <si>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</si>
  <si>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</si>
  <si>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</si>
  <si>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</si>
  <si>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</si>
  <si>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</si>
  <si>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</si>
  <si>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</si>
  <si>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</si>
  <si>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</si>
  <si>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</si>
  <si>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</si>
  <si>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</si>
  <si>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</si>
  <si>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</si>
  <si>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</si>
  <si>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</si>
  <si>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</si>
  <si>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</si>
  <si>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</si>
  <si>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</si>
  <si>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</si>
  <si>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</si>
  <si>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</si>
  <si>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</si>
  <si>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</si>
  <si>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</si>
  <si>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</si>
  <si>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</si>
  <si>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</si>
  <si>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</si>
  <si>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</si>
  <si>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</si>
  <si>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</si>
  <si>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</si>
  <si>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</si>
  <si>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</si>
  <si>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</si>
  <si>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</si>
  <si>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</si>
  <si>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</si>
  <si>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</si>
  <si>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</si>
  <si>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</si>
  <si>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</si>
  <si>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</si>
  <si>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</si>
  <si>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</si>
  <si>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</si>
  <si>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</si>
  <si>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</si>
  <si>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</si>
  <si>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</si>
  <si>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</si>
  <si>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</si>
  <si>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</si>
  <si>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</si>
  <si>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</si>
  <si>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</si>
  <si>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</si>
  <si>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</si>
  <si>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</si>
  <si>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</si>
  <si>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</si>
  <si>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</si>
  <si>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</si>
  <si>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</si>
  <si>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</si>
  <si>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</si>
  <si>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</si>
  <si>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</si>
  <si>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</si>
  <si>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</si>
  <si>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</si>
  <si>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</si>
  <si>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</si>
  <si>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</si>
  <si>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</si>
  <si>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</si>
  <si>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</si>
  <si>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</si>
  <si>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</si>
  <si>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</si>
  <si>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</si>
  <si>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</si>
  <si>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</si>
  <si>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</si>
  <si>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</si>
  <si>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</si>
  <si>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</si>
  <si>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</si>
  <si>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</si>
  <si>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</si>
  <si>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</si>
  <si>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</si>
  <si>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</si>
  <si>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</si>
  <si>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</si>
  <si>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</si>
  <si>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</si>
  <si>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</si>
  <si>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</si>
  <si>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</si>
  <si>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</si>
  <si>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</si>
  <si>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</si>
  <si>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</si>
  <si>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</si>
  <si>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</si>
  <si>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</si>
  <si>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</si>
  <si>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</si>
  <si>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</si>
  <si>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</si>
  <si>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</si>
  <si>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</si>
  <si>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</si>
  <si>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</si>
  <si>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</si>
  <si>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</si>
  <si>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</si>
  <si>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</si>
  <si>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</si>
  <si>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</si>
  <si>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</si>
  <si>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</si>
  <si>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</si>
  <si>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</si>
  <si>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</si>
  <si>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</si>
  <si>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</si>
  <si>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</si>
  <si>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</si>
  <si>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</si>
  <si>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</si>
  <si>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</si>
  <si>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</si>
  <si>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</si>
  <si>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</si>
  <si>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</si>
  <si>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</si>
  <si>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</si>
  <si>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</si>
  <si>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</si>
  <si>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</si>
  <si>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</si>
  <si>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</si>
  <si>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</si>
  <si>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</si>
  <si>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</si>
  <si>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</si>
  <si>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</si>
  <si>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</si>
  <si>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</si>
  <si>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</si>
  <si>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</si>
  <si>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</si>
  <si>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</si>
  <si>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</si>
  <si>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</si>
  <si>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</si>
  <si>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</si>
  <si>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</si>
  <si>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</si>
  <si>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</si>
  <si>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</si>
  <si>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</si>
  <si>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</si>
  <si>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</si>
  <si>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</si>
  <si>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</si>
  <si>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</si>
  <si>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</si>
  <si>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</si>
  <si>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</si>
  <si>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</si>
  <si>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</si>
  <si>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</si>
  <si>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</si>
  <si>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</si>
  <si>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</si>
  <si>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</si>
  <si>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</si>
  <si>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</si>
  <si>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</si>
  <si>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</si>
  <si>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</si>
  <si>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</si>
  <si>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</si>
  <si>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</si>
  <si>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</si>
  <si>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</si>
  <si>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</si>
  <si>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</si>
  <si>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</si>
  <si>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</si>
  <si>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</si>
  <si>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</si>
  <si>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</si>
  <si>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</si>
  <si>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</si>
  <si>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</si>
  <si>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</si>
  <si>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</si>
  <si>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</si>
  <si>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</si>
  <si>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</si>
  <si>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</si>
  <si>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</si>
  <si>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</si>
  <si>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</si>
  <si>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</si>
  <si>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</si>
  <si>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</si>
  <si>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</si>
  <si>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</si>
  <si>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</si>
  <si>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</si>
  <si>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</si>
  <si>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</si>
  <si>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</si>
  <si>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</si>
  <si>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</si>
  <si>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</si>
  <si>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</si>
  <si>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</si>
  <si>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</si>
  <si>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</si>
  <si>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</si>
  <si>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</si>
  <si>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</si>
  <si>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</si>
  <si>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</si>
  <si>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</si>
  <si>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</si>
  <si>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</si>
  <si>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</si>
  <si>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</si>
  <si>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</si>
  <si>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</si>
  <si>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</si>
  <si>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</si>
  <si>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</si>
  <si>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</si>
  <si>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</si>
  <si>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</si>
  <si>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</si>
  <si>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</si>
  <si>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</si>
  <si>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</si>
  <si>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</si>
  <si>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</si>
  <si>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</si>
  <si>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</si>
  <si>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</si>
  <si>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</si>
  <si>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</si>
  <si>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</si>
  <si>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</si>
  <si>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</si>
  <si>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</si>
  <si>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</si>
  <si>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</si>
  <si>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</si>
  <si>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</si>
  <si>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</si>
  <si>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</si>
  <si>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</si>
  <si>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</si>
  <si>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</si>
  <si>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</si>
  <si>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</si>
  <si>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</si>
  <si>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</si>
  <si>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</si>
  <si>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</si>
  <si>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</si>
  <si>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</si>
  <si>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</si>
  <si>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</si>
  <si>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</si>
  <si>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</si>
  <si>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</si>
  <si>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</si>
  <si>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</si>
  <si>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</si>
  <si>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</si>
  <si>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</si>
  <si>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</si>
  <si>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</si>
  <si>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</si>
  <si>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</si>
  <si>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</si>
  <si>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</si>
  <si>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</si>
  <si>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</si>
  <si>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</si>
  <si>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</si>
  <si>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</si>
  <si>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</si>
  <si>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</si>
  <si>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</si>
  <si>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</si>
  <si>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</si>
  <si>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</si>
  <si>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</si>
  <si>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</si>
  <si>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</si>
  <si>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</si>
  <si>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</si>
  <si>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</si>
  <si>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</si>
  <si>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</si>
  <si>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</si>
  <si>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</si>
  <si>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</si>
  <si>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</si>
  <si>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</si>
  <si>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</si>
  <si>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</si>
  <si>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</si>
  <si>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</si>
  <si>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</si>
  <si>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</si>
  <si>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</si>
  <si>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</si>
  <si>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</si>
  <si>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</si>
  <si>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</si>
  <si>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</si>
  <si>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</si>
  <si>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</si>
  <si>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</si>
  <si>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</si>
  <si>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</si>
  <si>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</si>
  <si>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</si>
  <si>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</si>
  <si>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</si>
  <si>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</si>
  <si>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</si>
  <si>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</si>
  <si>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</si>
  <si>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</si>
  <si>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</si>
  <si>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</si>
  <si>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</si>
  <si>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</si>
  <si>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</si>
  <si>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</si>
  <si>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</si>
  <si>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</si>
  <si>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</si>
  <si>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</si>
  <si>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</si>
  <si>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</si>
  <si>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</si>
  <si>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</si>
  <si>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</si>
  <si>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</si>
  <si>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</si>
  <si>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</si>
  <si>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</si>
  <si>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</si>
  <si>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</si>
  <si>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</si>
  <si>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</si>
  <si>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</si>
  <si>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</si>
  <si>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</si>
  <si>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</si>
  <si>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</si>
  <si>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</si>
  <si>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</si>
  <si>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</si>
  <si>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</si>
  <si>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</si>
  <si>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</si>
  <si>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</si>
  <si>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</si>
  <si>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</si>
  <si>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</si>
  <si>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</si>
  <si>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</si>
  <si>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</si>
  <si>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</si>
  <si>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</si>
  <si>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</si>
  <si>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</si>
  <si>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</si>
  <si>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</si>
  <si>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</si>
  <si>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</si>
  <si>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</si>
  <si>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</si>
  <si>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</si>
  <si>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</si>
  <si>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</si>
  <si>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</si>
  <si>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</si>
  <si>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</si>
  <si>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</si>
  <si>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</si>
  <si>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</si>
  <si>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</si>
  <si>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</si>
  <si>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</si>
  <si>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</si>
  <si>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</si>
  <si>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</si>
  <si>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</si>
  <si>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</si>
  <si>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</si>
  <si>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</si>
  <si>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</si>
  <si>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</si>
  <si>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</si>
  <si>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</si>
  <si>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</si>
  <si>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</si>
  <si>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</si>
  <si>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</si>
  <si>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</si>
  <si>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</si>
  <si>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</si>
  <si>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</si>
  <si>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</si>
  <si>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</si>
  <si>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</si>
  <si>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</si>
  <si>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</si>
  <si>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</si>
  <si>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</si>
  <si>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</si>
  <si>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</si>
  <si>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</si>
  <si>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</si>
  <si>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</si>
  <si>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</si>
  <si>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</si>
  <si>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</si>
  <si>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</si>
  <si>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</si>
  <si>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</si>
  <si>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</si>
  <si>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</si>
  <si>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</si>
  <si>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</si>
  <si>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</si>
  <si>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</si>
  <si>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</si>
  <si>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</si>
  <si>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</si>
  <si>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</si>
  <si>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</si>
  <si>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</si>
  <si>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</si>
  <si>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</si>
  <si>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</si>
  <si>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</si>
  <si>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</si>
  <si>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</si>
  <si>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</si>
  <si>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</si>
  <si>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</si>
  <si>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</si>
  <si>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</si>
  <si>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</si>
  <si>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</si>
  <si>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</si>
  <si>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</si>
  <si>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</si>
  <si>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</si>
  <si>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</si>
  <si>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</si>
  <si>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</si>
  <si>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</si>
  <si>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</si>
  <si>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</si>
  <si>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</si>
  <si>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</si>
  <si>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</si>
  <si>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</si>
  <si>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</si>
  <si>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</si>
  <si>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</si>
  <si>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</si>
  <si>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</si>
  <si>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</si>
  <si>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</si>
  <si>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</si>
  <si>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</si>
  <si>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</si>
  <si>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</si>
  <si>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</si>
  <si>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</si>
  <si>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</si>
  <si>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</si>
  <si>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</si>
  <si>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</si>
  <si>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</si>
  <si>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</si>
  <si>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</si>
  <si>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</si>
  <si>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</si>
  <si>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</si>
  <si>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</si>
  <si>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</si>
  <si>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</si>
  <si>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</si>
  <si>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</si>
  <si>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</si>
  <si>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</si>
  <si>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</si>
  <si>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</si>
  <si>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</si>
  <si>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</si>
  <si>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</si>
  <si>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</si>
  <si>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</si>
  <si>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</si>
  <si>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</si>
  <si>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</si>
  <si>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</si>
  <si>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</si>
  <si>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</si>
  <si>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</si>
  <si>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</si>
  <si>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</si>
  <si>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</si>
  <si>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</si>
  <si>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</si>
  <si>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</si>
  <si>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</si>
  <si>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</si>
  <si>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</si>
  <si>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</si>
  <si>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</si>
  <si>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</si>
  <si>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</si>
  <si>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</si>
  <si>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</si>
  <si>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</si>
  <si>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</si>
  <si>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</si>
  <si>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</si>
  <si>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</si>
  <si>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</si>
  <si>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</si>
  <si>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</si>
  <si>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</si>
  <si>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</si>
  <si>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</si>
  <si>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</si>
  <si>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</si>
  <si>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</si>
  <si>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</si>
  <si>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</si>
  <si>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</si>
  <si>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</si>
  <si>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</si>
  <si>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</si>
  <si>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</si>
  <si>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</si>
  <si>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</si>
  <si>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</si>
  <si>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</si>
  <si>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</si>
  <si>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</si>
  <si>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</si>
  <si>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</si>
  <si>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</si>
  <si>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</si>
  <si>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</si>
  <si>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</si>
  <si>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</si>
  <si>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</si>
  <si>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</si>
  <si>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</si>
  <si>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</si>
  <si>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</si>
  <si>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</si>
  <si>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</si>
  <si>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</si>
  <si>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</si>
  <si>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</si>
  <si>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</si>
  <si>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</si>
  <si>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</si>
  <si>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</si>
  <si>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</si>
  <si>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</si>
  <si>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</si>
  <si>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</si>
  <si>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</si>
  <si>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</si>
  <si>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</si>
  <si>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</si>
  <si>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</si>
  <si>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</si>
  <si>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</si>
  <si>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</si>
  <si>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</si>
  <si>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</si>
  <si>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</si>
  <si>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</si>
  <si>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</si>
  <si>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</si>
  <si>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</si>
  <si>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</si>
  <si>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</si>
  <si>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</si>
  <si>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</si>
  <si>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</si>
  <si>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</si>
  <si>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</si>
  <si>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</si>
  <si>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</si>
  <si>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</si>
  <si>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</si>
  <si>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</si>
  <si>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</si>
  <si>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</si>
  <si>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</si>
  <si>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</si>
  <si>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</si>
  <si>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</si>
  <si>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</si>
  <si>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</si>
  <si>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</si>
  <si>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</si>
  <si>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</si>
  <si>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</si>
  <si>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</si>
  <si>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</si>
  <si>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</si>
  <si>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</si>
  <si>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</si>
  <si>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</si>
  <si>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</si>
  <si>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</si>
  <si>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</si>
  <si>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</si>
  <si>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</si>
  <si>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</si>
  <si>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</si>
  <si>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</si>
  <si>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</si>
  <si>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</si>
  <si>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</si>
  <si>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</si>
  <si>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</si>
  <si>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</si>
  <si>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</si>
  <si>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</si>
  <si>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</si>
  <si>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</si>
  <si>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</si>
  <si>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</si>
  <si>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</si>
  <si>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</si>
  <si>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</si>
  <si>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</si>
  <si>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</si>
  <si>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</si>
  <si>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</si>
  <si>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</si>
  <si>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</si>
  <si>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</si>
  <si>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</si>
  <si>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</si>
  <si>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</si>
  <si>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</si>
  <si>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</si>
  <si>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</si>
  <si>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</si>
  <si>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</si>
  <si>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</si>
  <si>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</si>
  <si>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</si>
  <si>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</si>
  <si>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</si>
  <si>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</si>
  <si>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</si>
  <si>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</si>
  <si>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</si>
  <si>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</si>
  <si>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</si>
  <si>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</si>
  <si>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</si>
  <si>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</si>
  <si>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</si>
  <si>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</si>
  <si>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</si>
  <si>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</si>
  <si>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</si>
  <si>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</si>
  <si>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</si>
  <si>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</si>
  <si>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</si>
  <si>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</si>
  <si>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</si>
  <si>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</si>
  <si>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</si>
  <si>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</si>
  <si>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</si>
  <si>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</si>
  <si>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</si>
  <si>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</si>
  <si>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</si>
  <si>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</si>
  <si>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</si>
  <si>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</si>
  <si>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</si>
  <si>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</si>
  <si>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</si>
  <si>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</si>
  <si>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</si>
  <si>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</si>
  <si>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</si>
  <si>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</si>
  <si>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</si>
  <si>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</si>
  <si>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</si>
  <si>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</si>
  <si>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</si>
  <si>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</si>
  <si>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</si>
  <si>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</si>
  <si>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</si>
  <si>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</si>
  <si>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</si>
  <si>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</si>
  <si>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</si>
  <si>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</si>
  <si>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</si>
  <si>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</si>
  <si>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</si>
  <si>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</si>
  <si>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</si>
  <si>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</si>
  <si>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</si>
  <si>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</si>
  <si>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</si>
  <si>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</si>
  <si>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</si>
  <si>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</si>
  <si>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</si>
  <si>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</si>
  <si>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</si>
  <si>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</si>
  <si>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</si>
  <si>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</si>
  <si>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</si>
  <si>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</si>
  <si>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</si>
  <si>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</si>
  <si>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</si>
  <si>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</si>
  <si>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</si>
  <si>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</si>
  <si>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</si>
  <si>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</si>
  <si>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</si>
  <si>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</si>
  <si>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</si>
  <si>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</si>
  <si>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</si>
  <si>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</si>
  <si>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</si>
  <si>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</si>
  <si>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</si>
  <si>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</si>
  <si>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</si>
  <si>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</si>
  <si>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</si>
  <si>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</si>
  <si>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</si>
  <si>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</si>
  <si>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</si>
  <si>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</si>
  <si>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</si>
  <si>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</si>
  <si>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</si>
  <si>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</si>
  <si>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</si>
  <si>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</si>
  <si>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</si>
  <si>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</si>
  <si>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</si>
  <si>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</si>
  <si>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</si>
  <si>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</si>
  <si>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</si>
  <si>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</si>
  <si>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</si>
  <si>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</si>
  <si>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</si>
  <si>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</si>
  <si>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</si>
  <si>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</si>
  <si>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</si>
  <si>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</si>
  <si>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</si>
  <si>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</si>
  <si>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</si>
  <si>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</si>
  <si>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</si>
  <si>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</si>
  <si>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</si>
  <si>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</si>
  <si>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</si>
  <si>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</si>
  <si>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</si>
  <si>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</si>
  <si>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</si>
  <si>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</si>
  <si>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</si>
  <si>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</si>
  <si>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</si>
  <si>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</si>
  <si>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</si>
  <si>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</si>
  <si>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</si>
  <si>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</si>
  <si>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</si>
  <si>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</si>
  <si>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</si>
  <si>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</si>
  <si>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</si>
  <si>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</si>
  <si>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</si>
  <si>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</si>
  <si>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</si>
  <si>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</si>
  <si>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</si>
  <si>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</si>
  <si>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</si>
  <si>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</si>
  <si>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</si>
  <si>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</si>
  <si>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</si>
  <si>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</si>
  <si>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</si>
  <si>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</si>
  <si>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</si>
  <si>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</si>
  <si>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</si>
  <si>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</si>
  <si>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</si>
  <si>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</si>
  <si>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</si>
  <si>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</si>
  <si>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</si>
  <si>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</si>
  <si>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</si>
  <si>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</si>
  <si>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</si>
  <si>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</si>
  <si>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</si>
  <si>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</si>
  <si>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</si>
  <si>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</si>
  <si>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</si>
  <si>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</si>
  <si>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</si>
  <si>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</si>
  <si>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</si>
  <si>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</si>
  <si>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</si>
  <si>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</si>
  <si>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</si>
  <si>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</si>
  <si>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</si>
  <si>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</si>
  <si>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</si>
  <si>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</si>
  <si>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</si>
  <si>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</si>
  <si>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</si>
  <si>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</si>
  <si>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</si>
  <si>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</si>
  <si>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</si>
  <si>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</si>
  <si>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</si>
  <si>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</si>
  <si>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</si>
  <si>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</si>
  <si>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</si>
  <si>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</si>
  <si>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</si>
  <si>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</si>
  <si>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</si>
  <si>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</si>
  <si>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</si>
  <si>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</si>
  <si>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</si>
  <si>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</si>
  <si>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</si>
  <si>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</si>
  <si>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</si>
  <si>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</si>
  <si>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</si>
  <si>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</si>
  <si>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</si>
  <si>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</si>
  <si>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</si>
  <si>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</si>
  <si>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</si>
  <si>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</si>
  <si>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</si>
  <si>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</si>
  <si>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</si>
  <si>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</si>
  <si>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</si>
  <si>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</si>
  <si>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</si>
  <si>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</si>
  <si>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</si>
  <si>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</si>
  <si>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</si>
  <si>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</si>
  <si>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</si>
  <si>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</si>
  <si>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</si>
  <si>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</si>
  <si>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</si>
  <si>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</si>
  <si>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</si>
  <si>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</si>
  <si>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</si>
  <si>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</si>
  <si>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</si>
  <si>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</si>
  <si>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</si>
  <si>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</si>
  <si>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</si>
  <si>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</si>
  <si>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</si>
  <si>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</si>
  <si>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</si>
  <si>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</si>
  <si>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</si>
  <si>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</si>
  <si>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</si>
  <si>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</si>
  <si>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</si>
  <si>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</si>
  <si>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</si>
  <si>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</si>
  <si>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</si>
  <si>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</si>
  <si>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</si>
  <si>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</si>
  <si>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</si>
  <si>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</si>
  <si>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</si>
  <si>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</si>
  <si>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</si>
  <si>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</si>
  <si>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</si>
  <si>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</si>
  <si>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</si>
  <si>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</si>
  <si>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</si>
  <si>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</si>
  <si>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</si>
  <si>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</si>
  <si>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</si>
  <si>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</si>
  <si>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</si>
  <si>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</si>
  <si>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</si>
  <si>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</si>
  <si>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</si>
  <si>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</si>
  <si>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</si>
  <si>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</si>
  <si>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</si>
  <si>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</si>
  <si>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</si>
  <si>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</si>
  <si>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</si>
  <si>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</si>
  <si>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</si>
  <si>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</si>
  <si>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</si>
  <si>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</si>
  <si>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</si>
  <si>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</si>
  <si>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</si>
  <si>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</si>
  <si>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</si>
  <si>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</si>
  <si>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</si>
  <si>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</si>
  <si>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</si>
  <si>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</si>
  <si>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</si>
  <si>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</si>
  <si>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</si>
  <si>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</si>
  <si>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</si>
  <si>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</si>
  <si>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</si>
  <si>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</si>
  <si>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</si>
  <si>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</si>
  <si>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</si>
  <si>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</si>
  <si>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</si>
  <si>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</si>
  <si>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</si>
  <si>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</si>
  <si>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</si>
  <si>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</si>
  <si>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</si>
  <si>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</si>
  <si>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</si>
  <si>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</si>
  <si>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</si>
  <si>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</si>
  <si>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</si>
  <si>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</si>
  <si>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</si>
  <si>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</si>
  <si>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</si>
  <si>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</si>
  <si>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</si>
  <si>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</si>
  <si>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</si>
  <si>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</si>
  <si>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</si>
  <si>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</si>
  <si>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</si>
  <si>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</si>
  <si>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</si>
  <si>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</si>
  <si>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</si>
  <si>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</si>
  <si>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</si>
  <si>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</si>
  <si>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</si>
  <si>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</si>
  <si>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</si>
  <si>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</si>
  <si>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</si>
  <si>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</si>
  <si>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</si>
  <si>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</si>
  <si>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</si>
  <si>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</si>
  <si>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</si>
  <si>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</si>
  <si>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</si>
  <si>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</si>
  <si>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</si>
  <si>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</si>
  <si>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</si>
  <si>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</si>
  <si>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</si>
  <si>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</si>
  <si>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</si>
  <si>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</si>
  <si>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</si>
  <si>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</si>
  <si>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</si>
  <si>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</si>
  <si>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</si>
  <si>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</si>
  <si>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</si>
  <si>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</si>
  <si>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</si>
  <si>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</si>
  <si>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</si>
  <si>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</si>
  <si>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</si>
  <si>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</si>
  <si>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</si>
  <si>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</si>
  <si>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</si>
  <si>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</si>
  <si>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</si>
  <si>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</si>
  <si>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</si>
  <si>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</si>
  <si>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</si>
  <si>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</si>
  <si>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</si>
  <si>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</si>
  <si>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</si>
  <si>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</si>
  <si>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</si>
  <si>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</si>
  <si>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</si>
  <si>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</si>
  <si>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</si>
  <si>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</si>
  <si>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</si>
  <si>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</si>
  <si>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</si>
  <si>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</si>
  <si>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</si>
  <si>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</si>
  <si>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</si>
  <si>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</si>
  <si>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</si>
  <si>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</si>
  <si>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</si>
  <si>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</si>
  <si>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</si>
  <si>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</si>
  <si>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</si>
  <si>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</si>
  <si>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</si>
  <si>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</si>
  <si>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</si>
  <si>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</si>
  <si>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</si>
  <si>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</si>
  <si>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</si>
  <si>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</si>
  <si>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</si>
  <si>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</si>
  <si>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</si>
  <si>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</si>
  <si>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</si>
  <si>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</si>
  <si>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</si>
  <si>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</si>
  <si>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</si>
  <si>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</si>
  <si>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</si>
  <si>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</si>
  <si>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</si>
  <si>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</si>
  <si>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</si>
  <si>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</si>
  <si>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</si>
  <si>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</si>
  <si>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</si>
  <si>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</si>
  <si>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</si>
  <si>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</si>
  <si>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</si>
  <si>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</si>
  <si>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</si>
  <si>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</si>
  <si>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</si>
  <si>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</si>
  <si>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</si>
  <si>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</si>
  <si>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</si>
  <si>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</si>
  <si>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</si>
  <si>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</si>
  <si>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</si>
  <si>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</si>
  <si>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</si>
  <si>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</si>
  <si>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</si>
  <si>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</si>
  <si>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</si>
  <si>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</si>
  <si>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</si>
  <si>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</si>
  <si>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</si>
  <si>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</si>
  <si>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</si>
  <si>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</si>
  <si>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</si>
  <si>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</si>
  <si>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</si>
  <si>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</si>
  <si>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</si>
  <si>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</si>
  <si>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</si>
  <si>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</si>
  <si>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</si>
  <si>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</si>
  <si>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</si>
  <si>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</si>
  <si>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</si>
  <si>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</si>
  <si>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</si>
  <si>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</si>
  <si>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</si>
  <si>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</si>
  <si>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</si>
  <si>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</si>
  <si>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</si>
  <si>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</si>
  <si>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</si>
  <si>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</si>
  <si>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</si>
  <si>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</si>
  <si>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</si>
  <si>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</si>
  <si>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</si>
  <si>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</si>
  <si>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</si>
  <si>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</si>
  <si>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</si>
  <si>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</si>
  <si>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</si>
  <si>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</si>
  <si>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</si>
  <si>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</si>
  <si>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</si>
  <si>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</si>
  <si>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</si>
  <si>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</si>
  <si>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</si>
  <si>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</si>
  <si>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</si>
  <si>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</si>
  <si>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</si>
  <si>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</si>
  <si>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</si>
  <si>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</si>
  <si>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</si>
  <si>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</si>
  <si>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</si>
  <si>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</si>
  <si>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</si>
  <si>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</si>
  <si>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</si>
  <si>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</si>
  <si>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</si>
  <si>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</si>
  <si>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</si>
  <si>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</si>
  <si>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</si>
  <si>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</si>
  <si>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</si>
  <si>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</si>
  <si>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</si>
  <si>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</si>
  <si>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</si>
  <si>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</si>
  <si>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</si>
  <si>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</si>
  <si>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</si>
  <si>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</si>
  <si>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</si>
  <si>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</si>
  <si>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</si>
  <si>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</si>
  <si>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</si>
  <si>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</si>
  <si>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</si>
  <si>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</si>
  <si>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</si>
  <si>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</si>
  <si>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</si>
  <si>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</si>
  <si>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</si>
  <si>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</si>
  <si>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</si>
  <si>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</si>
  <si>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</si>
  <si>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</si>
  <si>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</si>
  <si>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</si>
  <si>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</si>
  <si>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</si>
  <si>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</si>
  <si>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</si>
  <si>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</si>
  <si>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</si>
  <si>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</si>
  <si>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</si>
  <si>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</si>
  <si>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</si>
  <si>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</si>
  <si>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</si>
  <si>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</si>
  <si>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</si>
  <si>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</si>
  <si>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</si>
  <si>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</si>
  <si>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</si>
  <si>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</si>
  <si>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</si>
  <si>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</si>
  <si>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</si>
  <si>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</si>
  <si>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</si>
  <si>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</si>
  <si>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</si>
  <si>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</si>
  <si>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</si>
  <si>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</si>
  <si>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</si>
  <si>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</si>
  <si>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</si>
  <si>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</si>
  <si>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</si>
  <si>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</si>
  <si>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</si>
  <si>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</si>
  <si>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</si>
  <si>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</si>
  <si>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</si>
  <si>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</si>
  <si>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</si>
  <si>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</si>
  <si>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</si>
  <si>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</si>
  <si>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</si>
  <si>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</si>
  <si>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</si>
  <si>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</si>
  <si>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</si>
  <si>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</si>
  <si>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</si>
  <si>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</si>
  <si>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</si>
  <si>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</si>
  <si>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</si>
  <si>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</si>
  <si>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</si>
  <si>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</si>
  <si>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</si>
  <si>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</si>
  <si>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</si>
  <si>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</si>
  <si>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</si>
  <si>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</si>
  <si>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</si>
  <si>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</si>
  <si>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</si>
  <si>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</si>
  <si>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</si>
  <si>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</si>
  <si>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</si>
  <si>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</si>
  <si>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</si>
  <si>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</si>
  <si>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</si>
  <si>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</si>
  <si>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</si>
  <si>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</si>
  <si>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</si>
  <si>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</si>
  <si>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</si>
  <si>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</si>
  <si>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</si>
  <si>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</si>
  <si>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</si>
  <si>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</si>
  <si>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</si>
  <si>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</si>
  <si>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</si>
  <si>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</si>
  <si>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</si>
  <si>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</si>
  <si>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</si>
  <si>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</si>
  <si>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</si>
  <si>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</si>
  <si>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</si>
  <si>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</si>
  <si>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</si>
  <si>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</si>
  <si>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</si>
  <si>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</si>
  <si>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</si>
  <si>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</si>
  <si>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</si>
  <si>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</si>
  <si>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</si>
  <si>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</si>
  <si>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</si>
  <si>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</si>
  <si>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</si>
  <si>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</si>
  <si>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</si>
  <si>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</si>
  <si>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</si>
  <si>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</si>
  <si>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</si>
  <si>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</si>
  <si>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</si>
  <si>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</si>
  <si>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</si>
  <si>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</si>
  <si>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</si>
  <si>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</si>
  <si>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</si>
  <si>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</si>
  <si>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</si>
  <si>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</si>
  <si>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</si>
  <si>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</si>
  <si>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</si>
  <si>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</si>
  <si>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</si>
  <si>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</si>
  <si>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</si>
  <si>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</si>
  <si>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</si>
  <si>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</si>
  <si>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</si>
  <si>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</si>
  <si>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</si>
  <si>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</si>
  <si>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</si>
  <si>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</si>
  <si>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</si>
  <si>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</si>
  <si>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</si>
  <si>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</si>
  <si>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</si>
  <si>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</si>
  <si>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</si>
  <si>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</si>
  <si>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</si>
  <si>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</si>
  <si>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</si>
  <si>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</si>
  <si>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</si>
  <si>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</si>
  <si>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</si>
  <si>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</si>
  <si>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</si>
  <si>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</si>
  <si>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</si>
  <si>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</si>
  <si>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</si>
  <si>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</si>
  <si>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</si>
  <si>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</si>
  <si>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</si>
  <si>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</si>
  <si>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</si>
  <si>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</si>
  <si>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</si>
  <si>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</si>
  <si>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</si>
  <si>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</si>
  <si>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</si>
  <si>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</si>
  <si>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</si>
  <si>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</si>
  <si>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</si>
  <si>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</si>
  <si>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</si>
  <si>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</si>
  <si>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</si>
  <si>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</si>
  <si>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</si>
  <si>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</si>
  <si>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</si>
  <si>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</si>
  <si>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</si>
  <si>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</si>
  <si>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</si>
  <si>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</si>
  <si>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</si>
  <si>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</si>
  <si>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</si>
  <si>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</si>
  <si>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</si>
  <si>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</si>
  <si>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</si>
  <si>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</si>
  <si>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</si>
  <si>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</si>
  <si>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</si>
  <si>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</si>
  <si>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</si>
  <si>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</si>
  <si>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</si>
  <si>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</si>
  <si>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</si>
  <si>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</si>
  <si>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</si>
  <si>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</si>
  <si>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</si>
  <si>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</si>
  <si>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</si>
  <si>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</si>
  <si>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</si>
  <si>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</si>
  <si>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</si>
  <si>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</si>
  <si>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</si>
  <si>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</si>
  <si>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</si>
  <si>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</si>
  <si>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</si>
  <si>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</si>
  <si>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</si>
  <si>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</si>
  <si>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</si>
  <si>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</si>
  <si>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</si>
  <si>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</si>
  <si>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</si>
  <si>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</si>
  <si>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</si>
  <si>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</si>
  <si>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</si>
  <si>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</si>
  <si>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</si>
  <si>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</si>
  <si>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</si>
  <si>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</si>
  <si>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</si>
  <si>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</si>
  <si>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</si>
  <si>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</si>
  <si>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</si>
  <si>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</si>
  <si>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</si>
  <si>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</si>
  <si>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</si>
  <si>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</si>
  <si>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</si>
  <si>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</si>
  <si>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</si>
  <si>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</si>
  <si>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</si>
  <si>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</si>
  <si>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</si>
  <si>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</si>
  <si>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</si>
  <si>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</si>
  <si>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</si>
  <si>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</si>
  <si>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</si>
  <si>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</si>
  <si>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</si>
  <si>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</si>
  <si>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</si>
  <si>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</si>
  <si>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</si>
  <si>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</si>
  <si>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</si>
  <si>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</si>
  <si>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</si>
  <si>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</si>
  <si>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</si>
  <si>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</si>
  <si>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</si>
  <si>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</si>
  <si>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</si>
  <si>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</si>
  <si>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</si>
  <si>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</si>
  <si>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</si>
  <si>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</si>
  <si>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</si>
  <si>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</si>
  <si>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</si>
  <si>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</si>
  <si>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</si>
  <si>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</si>
  <si>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</si>
  <si>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</si>
  <si>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</si>
  <si>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</si>
  <si>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</si>
  <si>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</si>
  <si>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</si>
  <si>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</si>
  <si>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</si>
  <si>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</si>
  <si>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</si>
  <si>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</si>
  <si>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</si>
  <si>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</si>
  <si>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</si>
  <si>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</si>
  <si>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</si>
  <si>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</si>
  <si>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</si>
  <si>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</si>
  <si>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</si>
  <si>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</si>
  <si>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</si>
  <si>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</si>
  <si>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</si>
  <si>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</si>
  <si>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</si>
  <si>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</si>
  <si>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</si>
  <si>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</si>
  <si>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</si>
  <si>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</si>
  <si>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</si>
  <si>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</si>
  <si>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</si>
  <si>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</si>
  <si>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</si>
  <si>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</si>
  <si>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</si>
  <si>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</si>
  <si>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</si>
  <si>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</si>
  <si>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</si>
  <si>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</si>
  <si>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</si>
  <si>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</si>
  <si>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</si>
  <si>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</si>
  <si>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</si>
  <si>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</si>
  <si>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</si>
  <si>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</si>
  <si>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</si>
  <si>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</si>
  <si>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</si>
  <si>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</si>
  <si>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</si>
  <si>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</si>
  <si>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</si>
  <si>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</si>
  <si>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</si>
  <si>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</si>
  <si>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</si>
  <si>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</si>
  <si>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</si>
  <si>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</si>
  <si>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</si>
  <si>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</si>
  <si>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</si>
  <si>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</si>
  <si>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</si>
  <si>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</si>
  <si>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</si>
  <si>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</si>
  <si>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</si>
  <si>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</si>
  <si>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</si>
  <si>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</si>
  <si>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</si>
  <si>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</si>
  <si>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</si>
  <si>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</si>
  <si>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</si>
  <si>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</si>
  <si>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</si>
  <si>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</si>
  <si>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</si>
  <si>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</si>
  <si>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</si>
  <si>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</si>
  <si>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</si>
  <si>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</si>
  <si>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</si>
  <si>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</si>
  <si>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</si>
  <si>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</si>
  <si>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</si>
  <si>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</si>
  <si>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</si>
  <si>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</si>
  <si>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</si>
  <si>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</si>
  <si>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</si>
  <si>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</si>
  <si>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</si>
  <si>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</si>
  <si>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</si>
  <si>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</si>
  <si>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</si>
  <si>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</si>
  <si>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</si>
  <si>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</si>
  <si>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</si>
  <si>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</si>
  <si>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</si>
  <si>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</si>
  <si>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</si>
  <si>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</si>
  <si>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</si>
  <si>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</si>
  <si>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</si>
  <si>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</si>
  <si>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</si>
  <si>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</si>
  <si>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</si>
  <si>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</si>
  <si>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</si>
  <si>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</si>
  <si>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</si>
  <si>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</si>
  <si>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</si>
  <si>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</si>
  <si>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</si>
  <si>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</si>
  <si>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</si>
  <si>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</si>
  <si>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</si>
  <si>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</si>
  <si>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</si>
  <si>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</si>
  <si>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</si>
  <si>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</si>
  <si>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</si>
  <si>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</si>
  <si>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</si>
  <si>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</si>
  <si>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</si>
  <si>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</si>
  <si>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</si>
  <si>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</si>
  <si>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</si>
  <si>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</si>
  <si>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</si>
  <si>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</si>
  <si>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</si>
  <si>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</si>
  <si>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</si>
  <si>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</si>
  <si>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</si>
  <si>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</si>
  <si>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</si>
  <si>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</si>
  <si>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</si>
  <si>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</si>
  <si>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</si>
  <si>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</si>
  <si>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</si>
  <si>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</si>
  <si>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</si>
  <si>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</si>
  <si>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</si>
  <si>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</si>
  <si>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</si>
  <si>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</si>
  <si>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</si>
  <si>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</si>
  <si>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</si>
  <si>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</si>
  <si>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</si>
  <si>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</si>
  <si>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</si>
  <si>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</si>
  <si>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</si>
  <si>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</si>
  <si>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</si>
  <si>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</si>
  <si>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</si>
  <si>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</si>
  <si>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</si>
  <si>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</si>
  <si>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</si>
  <si>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</si>
  <si>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</si>
  <si>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</si>
  <si>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</si>
  <si>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</si>
  <si>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</si>
  <si>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</si>
  <si>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</si>
  <si>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</si>
  <si>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</si>
  <si>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</si>
  <si>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</si>
  <si>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</si>
  <si>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</si>
  <si>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</si>
  <si>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</si>
  <si>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</si>
  <si>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</si>
  <si>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</si>
  <si>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</si>
  <si>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</si>
  <si>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</si>
  <si>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</si>
  <si>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</si>
  <si>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</si>
  <si>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</si>
  <si>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</si>
  <si>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</si>
  <si>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</si>
  <si>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</si>
  <si>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</si>
  <si>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</si>
  <si>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</si>
  <si>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</si>
  <si>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</si>
  <si>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</si>
  <si>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</si>
  <si>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</si>
  <si>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</si>
  <si>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</si>
  <si>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</si>
  <si>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</si>
  <si>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</si>
  <si>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</si>
  <si>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</si>
  <si>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</si>
  <si>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</si>
  <si>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</si>
  <si>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</si>
  <si>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</si>
  <si>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</si>
  <si>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</si>
  <si>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</si>
  <si>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</si>
  <si>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</si>
  <si>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</si>
  <si>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</si>
  <si>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</si>
  <si>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</si>
  <si>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</si>
  <si>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</si>
  <si>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</si>
  <si>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</si>
  <si>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</si>
  <si>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</si>
  <si>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</si>
  <si>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</si>
  <si>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</si>
  <si>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</si>
  <si>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</si>
  <si>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</si>
  <si>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</si>
  <si>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</si>
  <si>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</si>
  <si>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</si>
  <si>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</si>
  <si>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</si>
  <si>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</si>
  <si>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</si>
  <si>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</si>
  <si>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</si>
  <si>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</si>
  <si>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</si>
  <si>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</si>
  <si>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</si>
  <si>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</si>
  <si>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</si>
  <si>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</si>
  <si>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</si>
  <si>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</si>
  <si>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</si>
  <si>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</si>
  <si>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</si>
  <si>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</si>
  <si>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</si>
  <si>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</si>
  <si>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</si>
  <si>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</si>
  <si>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</si>
  <si>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</si>
  <si>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</si>
  <si>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</si>
  <si>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</si>
  <si>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</si>
  <si>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</si>
  <si>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</si>
  <si>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</si>
  <si>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</si>
  <si>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</si>
  <si>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</si>
  <si>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</si>
  <si>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</si>
  <si>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</si>
  <si>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</si>
  <si>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</si>
  <si>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</si>
  <si>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</si>
  <si>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</si>
  <si>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</si>
  <si>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</si>
  <si>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</si>
  <si>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</si>
  <si>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</si>
  <si>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</si>
  <si>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</si>
  <si>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</si>
  <si>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</si>
  <si>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</si>
  <si>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</si>
  <si>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</si>
  <si>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</si>
  <si>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</si>
  <si>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</si>
  <si>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</si>
  <si>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</si>
  <si>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</si>
  <si>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</si>
  <si>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</si>
  <si>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</si>
  <si>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</si>
  <si>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</si>
  <si>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</si>
  <si>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</si>
  <si>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</si>
  <si>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</si>
  <si>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</si>
  <si>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</si>
  <si>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</si>
  <si>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</si>
  <si>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</si>
  <si>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</si>
  <si>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</si>
  <si>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</si>
  <si>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</si>
  <si>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</si>
  <si>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</si>
  <si>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</si>
  <si>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</si>
  <si>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</si>
  <si>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</si>
  <si>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</si>
  <si>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</si>
  <si>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</si>
  <si>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</si>
  <si>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</si>
  <si>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</si>
  <si>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</si>
  <si>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</si>
  <si>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</si>
  <si>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</si>
  <si>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</si>
  <si>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</si>
  <si>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</si>
  <si>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</si>
  <si>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</si>
  <si>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</si>
  <si>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</si>
  <si>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</si>
  <si>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</si>
  <si>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</si>
  <si>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</si>
  <si>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</si>
  <si>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</si>
  <si>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</si>
  <si>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</si>
  <si>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</si>
  <si>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</si>
  <si>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</si>
  <si>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</si>
  <si>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</si>
  <si>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</si>
  <si>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</si>
  <si>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</si>
  <si>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</si>
  <si>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</si>
  <si>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</si>
  <si>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</si>
  <si>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</si>
  <si>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</si>
  <si>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</si>
  <si>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</si>
  <si>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</si>
  <si>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</si>
  <si>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</si>
  <si>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</si>
  <si>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</si>
  <si>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</si>
  <si>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</si>
  <si>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</si>
  <si>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</si>
  <si>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</si>
  <si>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</si>
  <si>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</si>
  <si>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</si>
  <si>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</si>
  <si>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</si>
  <si>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</si>
  <si>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</si>
  <si>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</si>
  <si>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</si>
  <si>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</si>
  <si>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</si>
  <si>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</si>
  <si>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</si>
  <si>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</si>
  <si>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</si>
  <si>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</si>
  <si>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</si>
  <si>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</si>
  <si>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</si>
  <si>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</si>
  <si>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</si>
  <si>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</si>
  <si>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</si>
  <si>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</si>
  <si>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</si>
  <si>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</si>
  <si>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</si>
  <si>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</si>
  <si>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</si>
  <si>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</si>
  <si>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</si>
  <si>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</si>
  <si>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</si>
  <si>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</si>
  <si>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</si>
  <si>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</si>
  <si>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</si>
  <si>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</si>
  <si>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</si>
  <si>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</si>
  <si>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</si>
  <si>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</si>
  <si>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</si>
  <si>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</si>
  <si>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</si>
  <si>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</si>
  <si>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</si>
  <si>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</si>
  <si>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</si>
  <si>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</si>
  <si>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</si>
  <si>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</si>
  <si>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</si>
  <si>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</si>
  <si>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</si>
  <si>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</si>
  <si>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</si>
  <si>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</si>
  <si>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</si>
  <si>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</si>
  <si>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</si>
  <si>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</si>
  <si>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</si>
  <si>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</si>
  <si>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</si>
  <si>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</si>
  <si>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</si>
  <si>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</si>
  <si>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</si>
  <si>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</si>
  <si>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</si>
  <si>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</si>
  <si>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</si>
  <si>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</si>
  <si>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</si>
  <si>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</si>
  <si>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</si>
  <si>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</si>
  <si>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</si>
  <si>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</si>
  <si>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</si>
  <si>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</si>
  <si>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</si>
  <si>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</si>
  <si>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</si>
  <si>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</si>
  <si>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</si>
  <si>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</si>
  <si>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</si>
  <si>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</si>
  <si>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</si>
  <si>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</si>
  <si>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</si>
  <si>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</si>
  <si>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</si>
  <si>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</si>
  <si>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</si>
  <si>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</si>
  <si>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</si>
  <si>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</si>
  <si>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</si>
  <si>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</si>
  <si>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</si>
  <si>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</si>
  <si>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</si>
  <si>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</si>
  <si>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</si>
  <si>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</si>
  <si>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</si>
  <si>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</si>
  <si>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</si>
  <si>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</si>
  <si>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</si>
  <si>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</si>
  <si>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</si>
  <si>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</si>
  <si>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</si>
  <si>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</si>
  <si>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</si>
  <si>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</si>
  <si>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</si>
  <si>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</si>
  <si>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</si>
  <si>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</si>
  <si>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</si>
  <si>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</si>
  <si>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</si>
  <si>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</si>
  <si>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</si>
  <si>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</si>
  <si>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</si>
  <si>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</si>
  <si>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</si>
  <si>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</si>
  <si>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</si>
  <si>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</si>
  <si>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</si>
  <si>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</si>
  <si>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</si>
  <si>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</si>
  <si>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</si>
  <si>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</si>
  <si>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</si>
  <si>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</si>
  <si>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</si>
  <si>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</si>
  <si>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</si>
  <si>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</si>
  <si>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</si>
  <si>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</si>
  <si>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</si>
  <si>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</si>
  <si>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</si>
  <si>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</si>
  <si>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</si>
  <si>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</si>
  <si>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</si>
  <si>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</si>
  <si>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</si>
  <si>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</si>
  <si>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</si>
  <si>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</si>
  <si>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</si>
  <si>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</si>
  <si>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</si>
  <si>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</si>
  <si>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</si>
  <si>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</si>
  <si>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</si>
  <si>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</si>
  <si>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</si>
  <si>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</si>
  <si>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</si>
  <si>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</si>
  <si>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</si>
  <si>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</si>
  <si>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</si>
  <si>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</si>
  <si>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</si>
  <si>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</si>
  <si>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</si>
  <si>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</si>
  <si>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</si>
  <si>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</si>
  <si>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</si>
  <si>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</si>
  <si>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</si>
  <si>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</si>
  <si>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</si>
  <si>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</si>
  <si>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</si>
  <si>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</si>
  <si>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</si>
  <si>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</si>
  <si>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</si>
  <si>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</si>
  <si>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</si>
  <si>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</si>
  <si>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</si>
  <si>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</si>
  <si>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</si>
  <si>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</si>
  <si>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</si>
  <si>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</si>
  <si>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</si>
  <si>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</si>
  <si>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</si>
  <si>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</si>
  <si>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</si>
  <si>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</si>
  <si>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</si>
  <si>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</si>
  <si>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</si>
  <si>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</si>
  <si>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</si>
  <si>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</si>
  <si>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</si>
  <si>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</si>
  <si>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</si>
  <si>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</si>
  <si>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</si>
  <si>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</si>
  <si>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</si>
  <si>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</si>
  <si>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</si>
  <si>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</si>
  <si>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</si>
  <si>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</si>
  <si>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</si>
  <si>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</si>
  <si>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</si>
  <si>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</si>
  <si>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</si>
  <si>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</si>
  <si>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</si>
  <si>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</si>
  <si>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</si>
  <si>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</si>
  <si>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</si>
  <si>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</si>
  <si>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</si>
  <si>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</si>
  <si>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</si>
  <si>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</si>
  <si>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</si>
  <si>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</si>
  <si>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</si>
  <si>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</si>
  <si>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</si>
  <si>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</si>
  <si>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</si>
  <si>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</si>
  <si>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</si>
  <si>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</si>
  <si>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</si>
  <si>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</si>
  <si>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</si>
  <si>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</si>
  <si>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</si>
  <si>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</si>
  <si>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</si>
  <si>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</si>
  <si>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</si>
  <si>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</si>
  <si>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</si>
  <si>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</si>
  <si>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</si>
  <si>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</si>
  <si>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</si>
  <si>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</si>
  <si>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</si>
  <si>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</si>
  <si>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</si>
  <si>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</si>
  <si>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</si>
  <si>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</si>
  <si>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</si>
  <si>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</si>
  <si>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</si>
  <si>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</si>
  <si>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</si>
  <si>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</si>
  <si>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</si>
  <si>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</si>
  <si>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</si>
  <si>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</si>
  <si>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</si>
  <si>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</si>
  <si>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</si>
  <si>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</si>
  <si>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</si>
  <si>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</si>
  <si>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</si>
  <si>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</si>
  <si>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</si>
  <si>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</si>
  <si>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</si>
  <si>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</si>
  <si>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</si>
  <si>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</si>
  <si>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</si>
  <si>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</si>
  <si>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</si>
  <si>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</si>
  <si>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</si>
  <si>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</si>
  <si>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</si>
  <si>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</si>
  <si>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</si>
  <si>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</si>
  <si>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</si>
  <si>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</si>
  <si>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</si>
  <si>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</si>
  <si>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</si>
  <si>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</si>
  <si>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</si>
  <si>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</si>
  <si>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</si>
  <si>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</si>
  <si>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</si>
  <si>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</si>
  <si>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</si>
  <si>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</si>
  <si>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</si>
  <si>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</si>
  <si>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</si>
  <si>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</si>
  <si>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</si>
  <si>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</si>
  <si>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</si>
  <si>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</si>
  <si>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</si>
  <si>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</si>
  <si>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</si>
  <si>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</si>
  <si>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</si>
  <si>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</si>
  <si>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</si>
  <si>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</si>
  <si>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</si>
  <si>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</si>
  <si>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</si>
  <si>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</si>
  <si>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</si>
  <si>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</si>
  <si>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</si>
  <si>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</si>
  <si>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</si>
  <si>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</si>
  <si>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</si>
  <si>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</si>
  <si>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</si>
  <si>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</si>
  <si>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</si>
  <si>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</si>
  <si>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</si>
  <si>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</si>
  <si>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</si>
  <si>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</si>
  <si>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</si>
  <si>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</si>
  <si>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</si>
  <si>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</si>
  <si>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</si>
  <si>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</si>
  <si>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</si>
  <si>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</si>
  <si>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</si>
  <si>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</si>
  <si>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</si>
  <si>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</si>
  <si>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</si>
  <si>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</si>
  <si>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</si>
  <si>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</si>
  <si>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</si>
  <si>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</si>
  <si>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</si>
  <si>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</si>
  <si>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</si>
  <si>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</si>
  <si>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</si>
  <si>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</si>
  <si>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</si>
  <si>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</si>
  <si>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</si>
  <si>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</si>
  <si>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</si>
  <si>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</si>
  <si>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</si>
  <si>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</si>
  <si>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</si>
  <si>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</si>
  <si>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</si>
  <si>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</si>
  <si>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</si>
  <si>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</si>
  <si>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</si>
  <si>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</si>
  <si>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</si>
  <si>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</si>
  <si>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</si>
  <si>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</si>
  <si>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</si>
  <si>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</si>
  <si>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</si>
  <si>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</si>
  <si>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</si>
  <si>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</si>
  <si>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</si>
  <si>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</si>
  <si>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</si>
  <si>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</si>
  <si>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</si>
  <si>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</si>
  <si>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</si>
  <si>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</si>
  <si>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</si>
  <si>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</si>
  <si>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</si>
  <si>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</si>
  <si>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</si>
  <si>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</si>
  <si>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</si>
  <si>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</si>
  <si>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</si>
  <si>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</si>
  <si>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</si>
  <si>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</si>
  <si>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</si>
  <si>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</si>
  <si>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</si>
  <si>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</si>
  <si>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</si>
  <si>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</si>
  <si>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</si>
  <si>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</si>
  <si>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</si>
  <si>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</si>
  <si>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</si>
  <si>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</si>
  <si>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</si>
  <si>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</si>
  <si>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</si>
  <si>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</si>
  <si>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</si>
  <si>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</si>
  <si>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</si>
  <si>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</si>
  <si>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</si>
  <si>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</si>
  <si>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</si>
  <si>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</si>
  <si>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</si>
  <si>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</si>
  <si>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</si>
  <si>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</si>
  <si>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</si>
  <si>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</si>
  <si>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</si>
  <si>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</si>
  <si>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</si>
  <si>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</si>
  <si>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</si>
  <si>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</si>
  <si>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</si>
  <si>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</si>
  <si>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</si>
  <si>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</si>
  <si>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</si>
  <si>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</si>
  <si>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</si>
  <si>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</si>
  <si>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</si>
  <si>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</si>
  <si>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</si>
  <si>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</si>
  <si>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</si>
  <si>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</si>
  <si>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</si>
  <si>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</si>
  <si>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</si>
  <si>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</si>
  <si>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</si>
  <si>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</si>
  <si>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</si>
  <si>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</si>
  <si>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</si>
  <si>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</si>
  <si>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</si>
  <si>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</si>
  <si>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</si>
  <si>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</si>
  <si>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</si>
  <si>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</si>
  <si>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</si>
  <si>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</si>
  <si>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</si>
  <si>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</si>
  <si>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</si>
  <si>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</si>
  <si>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</si>
  <si>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</si>
  <si>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</si>
  <si>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</si>
  <si>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</si>
  <si>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</si>
  <si>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</si>
  <si>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</si>
  <si>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</si>
  <si>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</si>
  <si>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</si>
  <si>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</si>
  <si>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</si>
  <si>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</si>
  <si>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</si>
  <si>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</si>
  <si>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</si>
  <si>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</si>
  <si>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</si>
  <si>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</si>
  <si>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</si>
  <si>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</si>
  <si>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</si>
  <si>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</si>
  <si>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</si>
  <si>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</si>
  <si>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</si>
  <si>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</si>
  <si>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</si>
  <si>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</si>
  <si>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</si>
  <si>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</si>
  <si>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</si>
  <si>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</si>
  <si>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</si>
  <si>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</si>
  <si>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</si>
  <si>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</si>
  <si>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</si>
  <si>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</si>
  <si>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</si>
  <si>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</si>
  <si>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</si>
  <si>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</si>
  <si>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</si>
  <si>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</si>
  <si>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</si>
  <si>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</si>
  <si>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</si>
  <si>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</si>
  <si>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</si>
  <si>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</si>
  <si>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</si>
  <si>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</si>
  <si>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</si>
  <si>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</si>
  <si>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</si>
  <si>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</si>
  <si>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</si>
  <si>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</si>
  <si>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</si>
  <si>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</si>
  <si>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</si>
  <si>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</si>
  <si>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</si>
  <si>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</si>
  <si>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</si>
  <si>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</si>
  <si>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</si>
  <si>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</si>
  <si>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</si>
  <si>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</si>
  <si>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</si>
  <si>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</si>
  <si>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</si>
  <si>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</si>
  <si>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</si>
  <si>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</si>
  <si>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</si>
  <si>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</si>
  <si>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</si>
  <si>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</si>
  <si>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</si>
  <si>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</si>
  <si>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</si>
  <si>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</si>
  <si>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</si>
  <si>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</si>
  <si>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</si>
  <si>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</si>
  <si>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</si>
  <si>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</si>
  <si>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</si>
  <si>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</si>
  <si>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</si>
  <si>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</si>
  <si>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</si>
  <si>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</si>
  <si>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</si>
  <si>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</si>
  <si>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</si>
  <si>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</si>
  <si>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</si>
  <si>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</si>
  <si>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</si>
  <si>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</si>
  <si>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</si>
  <si>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</si>
  <si>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</si>
  <si>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</si>
  <si>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</si>
  <si>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</si>
  <si>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</si>
  <si>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</si>
  <si>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</si>
  <si>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</si>
  <si>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</si>
  <si>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</si>
  <si>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</si>
  <si>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</si>
  <si>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</si>
  <si>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</si>
  <si>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</si>
  <si>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</si>
  <si>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</si>
  <si>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</si>
  <si>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</si>
  <si>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</si>
  <si>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</si>
  <si>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</si>
  <si>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</si>
  <si>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</si>
  <si>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</si>
  <si>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</si>
  <si>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</si>
  <si>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</si>
  <si>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</si>
  <si>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</si>
  <si>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</si>
  <si>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</si>
  <si>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</si>
  <si>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</si>
  <si>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</si>
  <si>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</si>
  <si>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</si>
  <si>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</si>
  <si>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</si>
  <si>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</si>
  <si>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</si>
  <si>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</si>
  <si>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</si>
  <si>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</si>
  <si>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</si>
  <si>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</si>
  <si>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</si>
  <si>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</si>
  <si>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</si>
  <si>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</si>
  <si>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</si>
  <si>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</si>
  <si>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</si>
  <si>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</si>
  <si>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</si>
  <si>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</si>
  <si>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</si>
  <si>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</si>
  <si>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</si>
  <si>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</si>
  <si>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</si>
  <si>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</si>
  <si>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</si>
  <si>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</si>
  <si>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</si>
  <si>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</si>
  <si>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</si>
  <si>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</si>
  <si>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</si>
  <si>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</si>
  <si>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</si>
  <si>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</si>
  <si>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</si>
  <si>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</si>
  <si>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</si>
  <si>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</si>
  <si>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</si>
  <si>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</si>
  <si>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</si>
  <si>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</si>
  <si>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</si>
  <si>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</si>
  <si>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</si>
  <si>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</si>
  <si>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</si>
  <si>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</si>
  <si>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</si>
  <si>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</si>
  <si>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</si>
  <si>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</si>
  <si>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</si>
  <si>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</si>
  <si>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</si>
  <si>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</si>
  <si>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</si>
  <si>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</si>
  <si>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</si>
  <si>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</si>
  <si>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</si>
  <si>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</si>
  <si>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</si>
  <si>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</si>
  <si>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</si>
  <si>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</si>
  <si>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</si>
  <si>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</si>
  <si>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</si>
  <si>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</si>
  <si>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</si>
  <si>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</si>
  <si>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</si>
  <si>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</si>
  <si>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</si>
  <si>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</si>
  <si>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</si>
  <si>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</si>
  <si>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</si>
  <si>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</si>
  <si>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</si>
  <si>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</si>
  <si>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</si>
  <si>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</si>
  <si>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</si>
  <si>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</si>
  <si>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</si>
  <si>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</si>
  <si>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</si>
  <si>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</si>
  <si>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</si>
  <si>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</si>
  <si>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</si>
  <si>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</si>
  <si>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</si>
  <si>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</si>
  <si>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</si>
  <si>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</si>
  <si>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</si>
  <si>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</si>
  <si>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</si>
  <si>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</si>
  <si>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</si>
  <si>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</si>
  <si>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</si>
  <si>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</si>
  <si>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</si>
  <si>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</si>
  <si>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</si>
  <si>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</si>
  <si>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</si>
  <si>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</si>
  <si>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</si>
  <si>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</si>
  <si>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</si>
  <si>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</si>
  <si>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</si>
  <si>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</si>
  <si>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</si>
  <si>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</si>
  <si>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</si>
  <si>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</si>
  <si>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</si>
  <si>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</si>
  <si>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</si>
  <si>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</si>
  <si>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</si>
  <si>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</si>
  <si>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</si>
  <si>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</si>
  <si>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</si>
  <si>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</si>
  <si>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</si>
  <si>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</si>
  <si>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</si>
  <si>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</si>
  <si>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</si>
  <si>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</si>
  <si>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</si>
  <si>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</si>
  <si>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</si>
  <si>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</si>
  <si>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</si>
  <si>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</si>
  <si>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</si>
  <si>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</si>
  <si>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</si>
  <si>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</si>
  <si>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</si>
  <si>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</si>
  <si>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</si>
  <si>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</si>
  <si>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</si>
  <si>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</si>
  <si>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</si>
  <si>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</si>
  <si>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</si>
  <si>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</si>
  <si>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</si>
  <si>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</si>
  <si>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</si>
  <si>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</si>
  <si>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</si>
  <si>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</si>
  <si>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</si>
  <si>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</si>
  <si>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</si>
  <si>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</si>
  <si>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</si>
  <si>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</si>
  <si>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</si>
  <si>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</si>
  <si>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</si>
  <si>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</si>
  <si>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</si>
  <si>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</si>
  <si>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</si>
  <si>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</si>
  <si>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</si>
  <si>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</si>
  <si>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</si>
  <si>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</si>
  <si>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</si>
  <si>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</si>
  <si>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</si>
  <si>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</si>
  <si>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</si>
  <si>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</si>
  <si>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</si>
  <si>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</si>
  <si>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</si>
  <si>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</si>
  <si>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</si>
  <si>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</si>
  <si>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</si>
  <si>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</si>
  <si>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</si>
  <si>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</si>
  <si>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</si>
  <si>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</si>
  <si>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</si>
  <si>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</si>
  <si>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</si>
  <si>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</si>
  <si>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</si>
  <si>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</si>
  <si>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</si>
  <si>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</si>
  <si>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</si>
  <si>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</si>
  <si>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</si>
  <si>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</si>
  <si>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</si>
  <si>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</si>
  <si>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</si>
  <si>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</si>
  <si>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</si>
  <si>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</si>
  <si>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</si>
  <si>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</si>
  <si>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</si>
  <si>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</si>
  <si>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</si>
  <si>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</si>
  <si>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</si>
  <si>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</si>
  <si>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</si>
  <si>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</si>
  <si>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</si>
  <si>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</si>
  <si>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</si>
  <si>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</si>
  <si>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</si>
  <si>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</si>
  <si>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</si>
  <si>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</si>
  <si>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</si>
  <si>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</si>
  <si>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</si>
  <si>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</si>
  <si>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</si>
  <si>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</si>
  <si>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</si>
  <si>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</si>
  <si>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</si>
  <si>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</si>
  <si>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</si>
  <si>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</si>
  <si>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</si>
  <si>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</si>
  <si>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</si>
  <si>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</si>
  <si>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</si>
  <si>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</si>
  <si>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</si>
  <si>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</si>
  <si>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</si>
  <si>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</si>
  <si>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</si>
  <si>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</si>
  <si>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</si>
  <si>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</si>
  <si>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</si>
  <si>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</si>
  <si>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</si>
  <si>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</si>
  <si>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</si>
  <si>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</si>
  <si>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</si>
  <si>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</si>
  <si>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</si>
  <si>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</si>
  <si>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</si>
  <si>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</si>
  <si>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</si>
  <si>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</si>
  <si>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</si>
  <si>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</si>
  <si>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</si>
  <si>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</si>
  <si>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</si>
  <si>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</si>
  <si>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</si>
  <si>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</si>
  <si>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</si>
  <si>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</si>
  <si>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</si>
  <si>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</si>
  <si>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</si>
  <si>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</si>
  <si>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</si>
  <si>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</si>
  <si>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</si>
  <si>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</si>
  <si>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</si>
  <si>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</si>
  <si>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</si>
  <si>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</si>
  <si>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</si>
  <si>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</si>
  <si>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</si>
  <si>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</si>
  <si>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</si>
  <si>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</si>
  <si>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</si>
  <si>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</si>
  <si>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</si>
  <si>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</si>
  <si>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</si>
  <si>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</si>
  <si>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</si>
  <si>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</si>
  <si>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</si>
  <si>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</si>
  <si>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</si>
  <si>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</si>
  <si>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</si>
  <si>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</si>
  <si>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</si>
  <si>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</si>
  <si>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</si>
  <si>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</si>
  <si>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</si>
  <si>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</si>
  <si>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</si>
  <si>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</si>
  <si>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</si>
  <si>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</si>
  <si>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</si>
  <si>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</si>
  <si>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</si>
  <si>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</si>
  <si>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</si>
  <si>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</si>
  <si>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</si>
  <si>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</si>
  <si>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</si>
  <si>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</si>
  <si>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</si>
  <si>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</si>
  <si>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</si>
  <si>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</si>
  <si>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</si>
  <si>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</si>
  <si>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</si>
  <si>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</si>
  <si>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</si>
  <si>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</si>
  <si>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</si>
  <si>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</si>
  <si>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</si>
  <si>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</si>
  <si>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</si>
  <si>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</si>
  <si>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</si>
  <si>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</si>
  <si>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</si>
  <si>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</si>
  <si>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</si>
  <si>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</si>
  <si>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</si>
  <si>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</si>
  <si>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</si>
  <si>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</si>
  <si>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</si>
  <si>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</si>
  <si>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</si>
  <si>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</si>
  <si>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</si>
  <si>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</si>
  <si>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</si>
  <si>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</si>
  <si>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</si>
  <si>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</si>
  <si>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</si>
  <si>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</si>
  <si>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</si>
  <si>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</si>
  <si>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</si>
  <si>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</si>
  <si>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</si>
  <si>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</si>
  <si>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</si>
  <si>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</si>
  <si>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</si>
  <si>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</si>
  <si>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</si>
  <si>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</si>
  <si>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</si>
  <si>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</si>
  <si>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</si>
  <si>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</si>
  <si>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</si>
  <si>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</si>
  <si>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</si>
  <si>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</si>
  <si>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</si>
  <si>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</si>
  <si>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</si>
  <si>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</si>
  <si>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</si>
  <si>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</si>
  <si>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</si>
  <si>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</si>
  <si>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</si>
  <si>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</si>
  <si>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</si>
  <si>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</si>
  <si>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</si>
  <si>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</si>
  <si>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</si>
  <si>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</si>
  <si>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</si>
  <si>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</si>
  <si>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</si>
  <si>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</si>
  <si>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</si>
  <si>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</si>
  <si>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</si>
  <si>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</si>
  <si>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</si>
  <si>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</si>
  <si>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</si>
  <si>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</si>
  <si>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</si>
  <si>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</si>
  <si>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</si>
  <si>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</si>
  <si>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</si>
  <si>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</si>
  <si>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</si>
  <si>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</si>
  <si>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</si>
  <si>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</si>
  <si>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</si>
  <si>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</si>
  <si>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</si>
  <si>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</si>
  <si>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</si>
  <si>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</si>
  <si>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</si>
  <si>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</si>
  <si>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</si>
  <si>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</si>
  <si>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</si>
  <si>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</si>
  <si>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</si>
  <si>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</si>
  <si>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</si>
  <si>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</si>
  <si>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</si>
  <si>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</si>
  <si>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</si>
  <si>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</si>
  <si>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</si>
  <si>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</si>
  <si>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</si>
  <si>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</si>
  <si>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</si>
  <si>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</si>
  <si>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</si>
  <si>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</si>
  <si>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</si>
  <si>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</si>
  <si>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</si>
  <si>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</si>
  <si>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</si>
  <si>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</si>
  <si>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</si>
  <si>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</si>
  <si>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</si>
  <si>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</si>
  <si>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</si>
  <si>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</si>
  <si>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</si>
  <si>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</si>
  <si>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</si>
  <si>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</si>
  <si>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</si>
  <si>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</si>
  <si>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</si>
  <si>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</si>
  <si>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</si>
  <si>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</si>
  <si>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</si>
  <si>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</si>
  <si>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</si>
  <si>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</si>
  <si>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</si>
  <si>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</si>
  <si>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</si>
  <si>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</si>
  <si>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</si>
  <si>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</si>
  <si>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</si>
  <si>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</si>
  <si>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</si>
  <si>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</si>
  <si>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</si>
  <si>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</si>
  <si>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</si>
  <si>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</si>
  <si>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</si>
  <si>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</si>
  <si>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</si>
  <si>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</si>
  <si>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</si>
  <si>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</si>
  <si>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</si>
  <si>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</si>
  <si>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</si>
  <si>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</si>
  <si>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</si>
  <si>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</si>
  <si>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</si>
  <si>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</si>
  <si>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</si>
  <si>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</si>
  <si>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</si>
  <si>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</si>
  <si>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</si>
  <si>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</si>
  <si>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</si>
  <si>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</si>
  <si>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</si>
  <si>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</si>
  <si>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</si>
  <si>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</si>
  <si>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</si>
  <si>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</si>
  <si>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</si>
  <si>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</si>
  <si>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</si>
  <si>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</si>
  <si>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</si>
  <si>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</si>
  <si>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</si>
  <si>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</si>
  <si>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</si>
  <si>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</si>
  <si>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</si>
  <si>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</si>
  <si>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</si>
  <si>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</si>
  <si>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</si>
  <si>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</si>
  <si>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</si>
  <si>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</si>
  <si>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</si>
  <si>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</si>
  <si>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</si>
  <si>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</si>
  <si>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</si>
  <si>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</si>
  <si>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</si>
  <si>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</si>
  <si>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</si>
  <si>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</si>
  <si>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</si>
  <si>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</si>
  <si>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</si>
  <si>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</si>
  <si>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</si>
  <si>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</si>
  <si>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</si>
  <si>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</si>
  <si>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</si>
  <si>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</si>
  <si>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</si>
  <si>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</si>
  <si>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</si>
  <si>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</si>
  <si>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</si>
  <si>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</si>
  <si>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</si>
  <si>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</si>
  <si>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</si>
  <si>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</si>
  <si>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</si>
  <si>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</si>
  <si>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</si>
  <si>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</si>
  <si>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</si>
  <si>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</si>
  <si>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</si>
  <si>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</si>
  <si>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</si>
  <si>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</si>
  <si>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</si>
  <si>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</si>
  <si>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</si>
  <si>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</si>
  <si>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</si>
  <si>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</si>
  <si>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</si>
  <si>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</si>
  <si>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</si>
  <si>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</si>
  <si>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</si>
  <si>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</si>
  <si>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</si>
  <si>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</si>
  <si>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</si>
  <si>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</si>
  <si>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</si>
  <si>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</si>
  <si>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</si>
  <si>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</si>
  <si>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</si>
  <si>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</si>
  <si>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</si>
  <si>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</si>
  <si>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</si>
  <si>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</si>
  <si>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</si>
  <si>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</si>
  <si>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</si>
  <si>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</si>
  <si>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</si>
  <si>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</si>
  <si>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</si>
  <si>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</si>
  <si>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</si>
  <si>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</si>
  <si>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</si>
  <si>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</si>
  <si>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</si>
  <si>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</si>
  <si>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</si>
  <si>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</si>
  <si>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</si>
  <si>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</si>
  <si>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</si>
  <si>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</si>
  <si>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</si>
  <si>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</si>
  <si>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</si>
  <si>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</si>
  <si>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</si>
  <si>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</si>
  <si>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</si>
  <si>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</si>
  <si>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</si>
  <si>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</si>
  <si>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</si>
  <si>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</si>
  <si>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</si>
  <si>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</si>
  <si>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</si>
  <si>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</si>
  <si>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</si>
  <si>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</si>
  <si>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</si>
  <si>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</si>
  <si>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</si>
  <si>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</si>
  <si>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</si>
  <si>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</si>
  <si>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</si>
  <si>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</si>
  <si>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</si>
  <si>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</si>
  <si>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</si>
  <si>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</si>
  <si>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</si>
  <si>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</si>
  <si>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</si>
  <si>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</si>
  <si>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</si>
  <si>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</si>
  <si>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</si>
  <si>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</si>
  <si>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</si>
  <si>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</si>
  <si>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</si>
  <si>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</si>
  <si>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</si>
  <si>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</si>
  <si>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</si>
  <si>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</si>
  <si>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</si>
  <si>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</si>
  <si>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</si>
  <si>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</si>
  <si>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</si>
  <si>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</si>
  <si>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</si>
  <si>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</si>
  <si>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</si>
  <si>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</si>
  <si>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</si>
  <si>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</si>
  <si>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</si>
  <si>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</si>
  <si>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</si>
  <si>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</si>
  <si>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</si>
  <si>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</si>
  <si>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</si>
  <si>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</si>
  <si>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</si>
  <si>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</si>
  <si>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</si>
  <si>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</si>
  <si>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</si>
  <si>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</si>
  <si>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</si>
  <si>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</si>
  <si>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</si>
  <si>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</si>
  <si>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</si>
  <si>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</si>
  <si>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</si>
  <si>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</si>
  <si>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</si>
  <si>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</si>
  <si>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</si>
  <si>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</si>
  <si>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</si>
  <si>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</si>
  <si>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</si>
  <si>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</si>
  <si>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</si>
  <si>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</si>
  <si>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</si>
  <si>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</si>
  <si>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</si>
  <si>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</si>
  <si>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</si>
  <si>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</si>
  <si>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</si>
  <si>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</si>
  <si>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</si>
  <si>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</si>
  <si>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</si>
  <si>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</si>
  <si>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</si>
  <si>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</si>
  <si>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</si>
  <si>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</si>
  <si>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</si>
  <si>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</si>
  <si>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</si>
  <si>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</si>
  <si>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</si>
  <si>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</si>
  <si>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</si>
  <si>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</si>
  <si>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</si>
  <si>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</si>
  <si>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</si>
  <si>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</si>
  <si>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</si>
  <si>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</si>
  <si>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</si>
  <si>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</si>
  <si>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</si>
  <si>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</si>
  <si>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</si>
  <si>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</si>
  <si>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</si>
  <si>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</si>
  <si>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</si>
  <si>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</si>
  <si>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</si>
  <si>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</si>
  <si>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</si>
  <si>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</si>
  <si>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</si>
  <si>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</si>
  <si>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</si>
  <si>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</si>
  <si>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</si>
  <si>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</si>
  <si>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</si>
  <si>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</si>
  <si>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</si>
  <si>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</si>
  <si>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</si>
  <si>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</si>
  <si>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</si>
  <si>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</si>
  <si>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</si>
  <si>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</si>
  <si>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</si>
  <si>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</si>
  <si>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</si>
  <si>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</si>
  <si>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</si>
  <si>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</si>
  <si>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</si>
  <si>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</si>
  <si>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</si>
  <si>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</si>
  <si>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</si>
  <si>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</si>
  <si>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</si>
  <si>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</si>
  <si>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</si>
  <si>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</si>
  <si>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</si>
  <si>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</si>
  <si>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</si>
  <si>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</si>
  <si>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</si>
  <si>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</si>
  <si>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</si>
  <si>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</si>
  <si>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</si>
  <si>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</si>
  <si>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</si>
  <si>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</si>
  <si>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</si>
  <si>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</si>
  <si>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</si>
  <si>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</si>
  <si>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</si>
  <si>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</si>
  <si>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</si>
  <si>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</si>
  <si>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</si>
  <si>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</si>
  <si>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</si>
  <si>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</si>
  <si>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</si>
  <si>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</si>
  <si>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</si>
  <si>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</si>
  <si>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</si>
  <si>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</si>
  <si>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</si>
  <si>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</si>
  <si>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</si>
  <si>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</si>
  <si>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</si>
  <si>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</si>
  <si>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</si>
  <si>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</si>
  <si>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</si>
  <si>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</si>
  <si>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</si>
  <si>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</si>
  <si>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</si>
  <si>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</si>
  <si>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</si>
  <si>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</si>
  <si>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</si>
  <si>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</si>
  <si>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</si>
  <si>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</si>
  <si>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</si>
  <si>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</si>
  <si>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</si>
  <si>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</si>
  <si>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</si>
  <si>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</si>
  <si>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</si>
  <si>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</si>
  <si>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</si>
  <si>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</si>
  <si>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</si>
  <si>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</si>
  <si>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</si>
  <si>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</si>
  <si>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</si>
  <si>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</si>
  <si>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</si>
  <si>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</si>
  <si>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</si>
  <si>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</si>
  <si>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</si>
  <si>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</si>
  <si>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</si>
  <si>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</si>
  <si>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</si>
  <si>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</si>
  <si>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</si>
  <si>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</si>
  <si>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</si>
  <si>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</si>
  <si>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</si>
  <si>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</si>
  <si>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</si>
  <si>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</si>
  <si>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</si>
  <si>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</si>
  <si>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</si>
  <si>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</si>
  <si>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</si>
  <si>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</si>
  <si>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</si>
  <si>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</si>
  <si>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</si>
  <si>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</si>
  <si>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</si>
  <si>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</si>
  <si>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</si>
  <si>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</si>
  <si>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</si>
  <si>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</si>
  <si>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</si>
  <si>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</si>
  <si>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</si>
  <si>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</si>
  <si>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</si>
  <si>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</si>
  <si>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</si>
  <si>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</si>
  <si>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</si>
  <si>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</si>
  <si>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</si>
  <si>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</si>
  <si>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</si>
  <si>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</si>
  <si>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</si>
  <si>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</si>
  <si>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</si>
  <si>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</si>
  <si>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</si>
  <si>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</si>
  <si>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</si>
  <si>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</si>
  <si>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</si>
  <si>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</si>
  <si>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</si>
  <si>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</si>
  <si>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</si>
  <si>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</si>
  <si>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</si>
  <si>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</si>
  <si>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</si>
  <si>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</si>
  <si>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</si>
  <si>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</si>
  <si>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</si>
  <si>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</si>
  <si>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</si>
  <si>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</si>
  <si>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</si>
  <si>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</si>
  <si>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</si>
  <si>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</si>
  <si>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</si>
  <si>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</si>
  <si>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</si>
  <si>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</si>
  <si>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</si>
  <si>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</si>
  <si>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</si>
  <si>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</si>
  <si>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</si>
  <si>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</si>
  <si>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</si>
  <si>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</si>
  <si>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</si>
  <si>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</si>
  <si>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</si>
  <si>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</si>
  <si>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</si>
  <si>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</si>
  <si>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</si>
  <si>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</si>
  <si>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</si>
  <si>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</si>
  <si>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</si>
  <si>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</si>
  <si>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</si>
  <si>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</si>
  <si>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</si>
  <si>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</si>
  <si>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</si>
  <si>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</si>
  <si>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</si>
  <si>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</si>
  <si>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</si>
  <si>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</si>
  <si>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</si>
  <si>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</si>
  <si>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</si>
  <si>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</si>
  <si>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</si>
  <si>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</si>
  <si>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</si>
  <si>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</si>
  <si>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</si>
  <si>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</si>
  <si>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</si>
  <si>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</si>
  <si>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</si>
  <si>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</si>
  <si>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</si>
  <si>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</si>
  <si>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</si>
  <si>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</si>
  <si>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</si>
  <si>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</si>
  <si>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</si>
  <si>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</si>
  <si>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</si>
  <si>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</si>
  <si>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</si>
  <si>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</si>
  <si>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</si>
  <si>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</si>
  <si>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</si>
  <si>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</si>
  <si>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</si>
  <si>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</si>
  <si>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</si>
  <si>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</si>
  <si>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</si>
  <si>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</si>
  <si>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</si>
  <si>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</si>
  <si>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</si>
  <si>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</si>
  <si>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</si>
  <si>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</si>
  <si>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</si>
  <si>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</si>
  <si>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</si>
  <si>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</si>
  <si>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</si>
  <si>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</si>
  <si>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</si>
  <si>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</si>
  <si>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</si>
  <si>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</si>
  <si>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</si>
  <si>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</si>
  <si>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</si>
  <si>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</si>
  <si>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</si>
  <si>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</si>
  <si>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</si>
  <si>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</si>
  <si>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</si>
  <si>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</si>
  <si>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</si>
  <si>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</si>
  <si>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</si>
  <si>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</si>
  <si>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</si>
  <si>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</si>
  <si>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</si>
  <si>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</si>
  <si>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</si>
  <si>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</si>
  <si>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</si>
  <si>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</si>
  <si>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</si>
  <si>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</si>
  <si>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</si>
  <si>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</si>
  <si>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</si>
  <si>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</si>
  <si>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</si>
  <si>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</si>
  <si>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</si>
  <si>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</si>
  <si>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</si>
  <si>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</si>
  <si>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</si>
  <si>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</si>
  <si>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</si>
  <si>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</si>
  <si>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</si>
  <si>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</si>
  <si>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</si>
  <si>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</si>
  <si>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</si>
  <si>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</si>
  <si>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</si>
  <si>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</si>
  <si>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</si>
  <si>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</si>
  <si>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</si>
  <si>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</si>
  <si>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</si>
  <si>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</si>
  <si>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</si>
  <si>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</si>
  <si>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</si>
  <si>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</si>
  <si>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</si>
  <si>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</si>
  <si>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</si>
  <si>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</si>
  <si>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</si>
  <si>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</si>
  <si>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</si>
  <si>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</si>
  <si>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</si>
  <si>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</si>
  <si>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</si>
  <si>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</si>
  <si>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</si>
  <si>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</si>
  <si>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</si>
  <si>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</si>
  <si>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</si>
  <si>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</si>
  <si>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</si>
  <si>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</si>
  <si>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</si>
  <si>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</si>
  <si>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</si>
  <si>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</si>
  <si>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</si>
  <si>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</si>
  <si>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</si>
  <si>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</si>
  <si>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</si>
  <si>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</si>
  <si>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</si>
  <si>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</si>
  <si>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</si>
  <si>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</si>
  <si>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</si>
  <si>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</si>
  <si>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</si>
  <si>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</si>
  <si>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</si>
  <si>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</si>
  <si>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</si>
  <si>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</si>
  <si>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</si>
  <si>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</si>
  <si>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</si>
  <si>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</si>
  <si>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</si>
  <si>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</si>
  <si>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</si>
  <si>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</si>
  <si>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</si>
  <si>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</si>
  <si>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</si>
  <si>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</si>
  <si>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</si>
  <si>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</si>
  <si>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</si>
  <si>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</si>
  <si>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</si>
  <si>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</si>
  <si>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</si>
  <si>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</si>
  <si>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</si>
  <si>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</si>
  <si>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</si>
  <si>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</si>
  <si>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</si>
  <si>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</si>
  <si>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</si>
  <si>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</si>
  <si>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</si>
  <si>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</si>
  <si>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</si>
  <si>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</si>
  <si>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</si>
  <si>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</si>
  <si>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</si>
  <si>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</si>
  <si>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</si>
  <si>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</si>
  <si>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</si>
  <si>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</si>
  <si>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</si>
  <si>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</si>
  <si>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</si>
  <si>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</si>
  <si>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</si>
  <si>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</si>
  <si>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</si>
  <si>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</si>
  <si>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</si>
  <si>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</si>
  <si>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</si>
  <si>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</si>
  <si>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</si>
  <si>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</si>
  <si>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</si>
  <si>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</si>
  <si>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</si>
  <si>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</si>
  <si>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</si>
  <si>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</si>
  <si>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</si>
  <si>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</si>
  <si>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</si>
  <si>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</si>
  <si>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</si>
  <si>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</si>
  <si>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</si>
  <si>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</si>
  <si>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</si>
  <si>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</si>
  <si>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</si>
  <si>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</si>
  <si>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</si>
  <si>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</si>
  <si>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</si>
  <si>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</si>
  <si>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</si>
  <si>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</si>
  <si>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</si>
  <si>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</si>
  <si>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</si>
  <si>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</si>
  <si>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</si>
  <si>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</si>
  <si>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</si>
  <si>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</si>
  <si>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</si>
  <si>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</si>
  <si>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</si>
  <si>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</si>
  <si>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</si>
  <si>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</si>
  <si>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</si>
  <si>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</si>
  <si>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</si>
  <si>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</si>
  <si>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</si>
  <si>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</si>
  <si>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</si>
  <si>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</si>
  <si>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</si>
  <si>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</si>
  <si>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</si>
  <si>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</si>
  <si>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</si>
  <si>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</si>
  <si>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</si>
  <si>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</si>
  <si>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</si>
  <si>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</si>
  <si>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</si>
  <si>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</si>
  <si>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</si>
  <si>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</si>
  <si>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</si>
  <si>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</si>
  <si>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</si>
  <si>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</si>
  <si>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</si>
  <si>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</si>
  <si>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</si>
  <si>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</si>
  <si>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</si>
  <si>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</si>
  <si>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</si>
  <si>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</si>
  <si>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</si>
  <si>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</si>
  <si>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</si>
  <si>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</si>
  <si>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</si>
  <si>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</si>
  <si>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</si>
  <si>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</si>
  <si>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</si>
  <si>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</si>
  <si>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</si>
  <si>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</si>
  <si>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</si>
  <si>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</si>
  <si>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</si>
  <si>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</si>
  <si>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</si>
  <si>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</si>
  <si>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</si>
  <si>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</si>
  <si>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</si>
  <si>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</si>
  <si>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</si>
  <si>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</si>
  <si>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</si>
  <si>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</si>
  <si>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</si>
  <si>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</si>
  <si>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</si>
  <si>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</si>
  <si>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</si>
  <si>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</si>
  <si>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</si>
  <si>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</si>
  <si>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</si>
  <si>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</si>
  <si>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</si>
  <si>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</si>
  <si>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</si>
  <si>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</si>
  <si>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</si>
  <si>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</si>
  <si>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</si>
  <si>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</si>
  <si>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</si>
  <si>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</si>
  <si>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</si>
  <si>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</si>
  <si>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</si>
  <si>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</si>
  <si>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</si>
  <si>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</si>
  <si>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</si>
  <si>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</si>
  <si>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</si>
  <si>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</si>
  <si>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</si>
  <si>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</si>
  <si>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</si>
  <si>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</si>
  <si>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</si>
  <si>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</si>
  <si>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</si>
  <si>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</si>
  <si>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</si>
  <si>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</si>
  <si>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</si>
  <si>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</si>
  <si>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</si>
  <si>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</si>
  <si>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</si>
  <si>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</si>
  <si>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</si>
  <si>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</si>
  <si>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</si>
  <si>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</si>
  <si>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</si>
  <si>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</si>
  <si>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</si>
  <si>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</si>
  <si>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</si>
  <si>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</si>
  <si>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</si>
  <si>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</si>
  <si>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</si>
  <si>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</si>
  <si>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</si>
  <si>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</si>
  <si>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</si>
  <si>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</si>
  <si>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</si>
  <si>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</si>
  <si>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</si>
  <si>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</si>
  <si>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</si>
  <si>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</si>
  <si>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</si>
  <si>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</si>
  <si>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</si>
  <si>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</si>
  <si>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</si>
  <si>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</si>
  <si>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</si>
  <si>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</si>
  <si>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</si>
  <si>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</si>
  <si>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</si>
  <si>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</si>
  <si>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</si>
  <si>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</si>
  <si>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</si>
  <si>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</si>
  <si>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</si>
  <si>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</si>
  <si>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</si>
  <si>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</si>
  <si>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</si>
  <si>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</si>
  <si>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</si>
  <si>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</si>
  <si>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</si>
  <si>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</si>
  <si>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</si>
  <si>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</si>
  <si>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</si>
  <si>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</si>
  <si>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</si>
  <si>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</si>
  <si>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</si>
  <si>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</si>
  <si>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</si>
  <si>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</si>
  <si>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</si>
  <si>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</si>
  <si>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</si>
  <si>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</si>
  <si>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</si>
  <si>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</si>
  <si>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</si>
  <si>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</si>
  <si>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</si>
  <si>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</si>
  <si>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</si>
  <si>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</si>
  <si>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</si>
  <si>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</si>
  <si>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</si>
  <si>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</si>
  <si>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</si>
  <si>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</si>
  <si>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</si>
  <si>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</si>
  <si>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</si>
  <si>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</si>
  <si>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</si>
  <si>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</si>
  <si>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</si>
  <si>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</si>
  <si>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</si>
  <si>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</si>
  <si>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</si>
  <si>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</si>
  <si>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</si>
  <si>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</si>
  <si>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</si>
  <si>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</si>
  <si>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</si>
  <si>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</si>
  <si>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</si>
  <si>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</si>
  <si>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</si>
  <si>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</si>
  <si>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</si>
  <si>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</si>
  <si>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</si>
  <si>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</si>
  <si>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</si>
  <si>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</si>
  <si>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</si>
  <si>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</si>
  <si>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</si>
  <si>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</si>
  <si>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</si>
  <si>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</si>
  <si>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</si>
  <si>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</si>
  <si>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</si>
  <si>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</si>
  <si>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</si>
  <si>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</si>
  <si>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</si>
  <si>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</si>
  <si>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</si>
  <si>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</si>
  <si>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</si>
  <si>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</si>
  <si>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</si>
  <si>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</si>
  <si>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</si>
  <si>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</si>
  <si>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</si>
  <si>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</si>
  <si>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</si>
  <si>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</si>
  <si>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</si>
  <si>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</si>
  <si>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</si>
  <si>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</si>
  <si>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</si>
  <si>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</si>
  <si>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</si>
  <si>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</si>
  <si>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</si>
  <si>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</si>
  <si>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</si>
  <si>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</si>
  <si>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</si>
  <si>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</si>
  <si>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</si>
  <si>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</si>
  <si>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</si>
  <si>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</si>
  <si>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</si>
  <si>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</si>
  <si>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</si>
  <si>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</si>
  <si>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</si>
  <si>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</si>
  <si>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</si>
  <si>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</si>
  <si>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</si>
  <si>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</si>
  <si>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</si>
  <si>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</si>
  <si>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</si>
  <si>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</si>
  <si>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</si>
  <si>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</si>
  <si>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</si>
  <si>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</si>
  <si>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</si>
  <si>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</si>
  <si>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</si>
  <si>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</si>
  <si>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</si>
  <si>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</si>
  <si>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</si>
  <si>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</si>
  <si>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</si>
  <si>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</si>
  <si>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</si>
  <si>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</si>
  <si>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</si>
  <si>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</si>
  <si>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</si>
  <si>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</si>
  <si>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</si>
  <si>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</si>
  <si>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</si>
  <si>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</si>
  <si>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</si>
  <si>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</si>
  <si>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</si>
  <si>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</si>
  <si>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</si>
  <si>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</si>
  <si>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</si>
  <si>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</si>
  <si>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</si>
  <si>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</si>
  <si>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</si>
  <si>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</si>
  <si>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</si>
  <si>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</si>
  <si>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</si>
  <si>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</si>
  <si>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</si>
  <si>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</si>
  <si>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</si>
  <si>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</si>
  <si>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</si>
  <si>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</si>
  <si>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</si>
  <si>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</si>
  <si>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</si>
  <si>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</si>
  <si>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</si>
  <si>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</si>
  <si>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</si>
  <si>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</si>
  <si>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</si>
  <si>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</si>
  <si>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</si>
  <si>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</si>
  <si>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</si>
  <si>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</si>
  <si>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</si>
  <si>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</si>
  <si>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</si>
  <si>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</si>
  <si>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</si>
  <si>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</si>
  <si>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</si>
  <si>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</si>
  <si>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</si>
  <si>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</si>
  <si>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</si>
  <si>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</si>
  <si>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</si>
  <si>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</si>
  <si>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</si>
  <si>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</si>
  <si>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</si>
  <si>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</si>
  <si>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</si>
  <si>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</si>
  <si>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</si>
  <si>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</si>
  <si>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</si>
  <si>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</si>
  <si>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</si>
  <si>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</si>
  <si>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</si>
  <si>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</si>
  <si>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</si>
  <si>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</si>
  <si>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</si>
  <si>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</si>
  <si>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</si>
  <si>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</si>
  <si>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</si>
  <si>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</si>
  <si>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</si>
  <si>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</si>
  <si>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</si>
  <si>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</si>
  <si>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</si>
  <si>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</si>
  <si>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</si>
  <si>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</si>
  <si>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</si>
  <si>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</si>
  <si>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</si>
  <si>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</si>
  <si>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</si>
  <si>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</si>
  <si>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</si>
  <si>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</si>
  <si>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</si>
  <si>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</si>
  <si>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</si>
  <si>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</si>
  <si>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</si>
  <si>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</si>
  <si>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</si>
  <si>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</si>
  <si>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</si>
  <si>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</si>
  <si>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</si>
  <si>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</si>
  <si>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</si>
  <si>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</si>
  <si>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</si>
  <si>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</si>
  <si>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</si>
  <si>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</si>
  <si>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</si>
  <si>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</si>
  <si>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</si>
  <si>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</si>
  <si>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</si>
  <si>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</si>
  <si>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</si>
  <si>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</si>
  <si>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</si>
  <si>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</si>
  <si>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</si>
  <si>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</si>
  <si>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</si>
  <si>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</si>
  <si>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</si>
  <si>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</si>
  <si>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</si>
  <si>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</si>
  <si>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</si>
  <si>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</si>
  <si>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</si>
  <si>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</si>
  <si>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</si>
  <si>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</si>
  <si>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</si>
  <si>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</si>
  <si>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</si>
  <si>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</si>
  <si>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</si>
  <si>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</si>
  <si>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</si>
  <si>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</si>
  <si>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</si>
  <si>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</si>
  <si>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</si>
  <si>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</si>
  <si>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</si>
  <si>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</si>
  <si>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</si>
  <si>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</si>
  <si>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</si>
  <si>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</si>
  <si>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</si>
  <si>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</si>
  <si>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</si>
  <si>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</si>
  <si>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</si>
  <si>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</si>
  <si>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</si>
  <si>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</si>
  <si>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</si>
  <si>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</si>
  <si>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</si>
  <si>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</si>
  <si>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</si>
  <si>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</si>
  <si>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</si>
  <si>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</si>
  <si>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</si>
  <si>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</si>
  <si>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</si>
  <si>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</si>
  <si>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</si>
  <si>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</si>
  <si>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</si>
  <si>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</si>
  <si>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</si>
  <si>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</si>
  <si>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</si>
  <si>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</si>
  <si>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</si>
  <si>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</si>
  <si>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</si>
  <si>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</si>
  <si>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</si>
  <si>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</si>
  <si>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</si>
  <si>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</si>
  <si>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</si>
  <si>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</si>
  <si>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</si>
  <si>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</si>
  <si>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</si>
  <si>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</si>
  <si>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</si>
  <si>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</si>
  <si>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</si>
  <si>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</si>
  <si>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</si>
  <si>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</si>
  <si>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</si>
  <si>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</si>
  <si>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</si>
  <si>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</si>
  <si>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</si>
  <si>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</si>
  <si>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</si>
  <si>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</si>
  <si>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</si>
  <si>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</si>
  <si>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</si>
  <si>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</si>
  <si>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</si>
  <si>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</si>
  <si>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</si>
  <si>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</si>
  <si>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</si>
  <si>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</si>
  <si>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</si>
  <si>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</si>
  <si>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</si>
  <si>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</si>
  <si>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</si>
  <si>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</si>
  <si>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</si>
  <si>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</si>
  <si>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</si>
  <si>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</si>
  <si>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</si>
  <si>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</si>
  <si>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</si>
  <si>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</si>
  <si>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</si>
  <si>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</si>
  <si>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</si>
  <si>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</si>
  <si>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</si>
  <si>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</si>
  <si>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</si>
  <si>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</si>
  <si>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</si>
  <si>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</si>
  <si>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</si>
  <si>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</si>
  <si>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</si>
  <si>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</si>
  <si>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</si>
  <si>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</si>
  <si>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</si>
  <si>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</si>
  <si>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</si>
  <si>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</si>
  <si>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</si>
  <si>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</si>
  <si>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</si>
  <si>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</si>
  <si>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</si>
  <si>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</si>
  <si>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</si>
  <si>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</si>
  <si>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</si>
  <si>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</si>
  <si>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</si>
  <si>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</si>
  <si>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</si>
  <si>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</si>
  <si>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</si>
  <si>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</si>
  <si>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</si>
  <si>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</si>
  <si>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</si>
  <si>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</si>
  <si>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</si>
  <si>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</si>
  <si>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</si>
  <si>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</si>
  <si>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</si>
  <si>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</si>
  <si>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</si>
  <si>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</si>
  <si>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</si>
  <si>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</si>
  <si>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</si>
  <si>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</si>
  <si>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</si>
  <si>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</si>
  <si>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</si>
  <si>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</si>
  <si>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</si>
  <si>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</si>
  <si>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</si>
  <si>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</si>
  <si>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</si>
  <si>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</si>
  <si>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</si>
  <si>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</si>
  <si>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</si>
  <si>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</si>
  <si>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</si>
  <si>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</si>
  <si>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</si>
  <si>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</si>
  <si>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</si>
  <si>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</si>
  <si>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</si>
  <si>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</si>
  <si>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</si>
  <si>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</si>
  <si>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</si>
  <si>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</si>
  <si>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</si>
  <si>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</si>
  <si>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</si>
  <si>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</si>
  <si>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</si>
  <si>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</si>
  <si>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</si>
  <si>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</si>
  <si>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</si>
  <si>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</si>
  <si>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</si>
  <si>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</si>
  <si>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</si>
  <si>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</si>
  <si>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</si>
  <si>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</si>
  <si>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</si>
  <si>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</si>
  <si>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</si>
  <si>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</si>
  <si>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</si>
  <si>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</si>
  <si>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</si>
  <si>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</si>
  <si>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</si>
  <si>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</si>
  <si>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</si>
  <si>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</si>
  <si>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</si>
  <si>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</si>
  <si>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</si>
  <si>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</si>
  <si>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</si>
  <si>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</si>
  <si>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</si>
  <si>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</si>
  <si>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</si>
  <si>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</si>
  <si>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</si>
  <si>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</si>
  <si>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</si>
  <si>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</si>
  <si>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</si>
  <si>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</si>
  <si>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</si>
  <si>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</si>
  <si>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</si>
  <si>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</si>
  <si>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</si>
  <si>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</si>
  <si>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</si>
  <si>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</si>
  <si>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</si>
  <si>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</si>
  <si>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</si>
  <si>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</si>
  <si>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</si>
  <si>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</si>
  <si>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</si>
  <si>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</si>
  <si>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</si>
  <si>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</si>
  <si>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</si>
  <si>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</si>
  <si>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</si>
  <si>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</si>
  <si>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</si>
  <si>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</si>
  <si>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</si>
  <si>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</si>
  <si>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</si>
  <si>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</si>
  <si>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</si>
  <si>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</si>
  <si>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</si>
  <si>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</si>
  <si>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</si>
  <si>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</si>
  <si>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</si>
  <si>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</si>
  <si>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</si>
  <si>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</si>
  <si>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</si>
  <si>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</si>
  <si>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</si>
  <si>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</si>
  <si>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</si>
  <si>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</si>
  <si>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</si>
  <si>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</si>
  <si>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</si>
  <si>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</si>
  <si>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</si>
  <si>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</si>
  <si>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</si>
  <si>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</si>
  <si>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</si>
  <si>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</si>
  <si>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</si>
  <si>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</si>
  <si>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</si>
  <si>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</si>
  <si>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</si>
  <si>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</si>
  <si>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</si>
  <si>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</si>
  <si>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</si>
  <si>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</si>
  <si>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</si>
  <si>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</si>
  <si>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</si>
  <si>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</si>
  <si>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</si>
  <si>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</si>
  <si>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</si>
  <si>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</si>
  <si>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</si>
  <si>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</si>
  <si>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</si>
  <si>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</si>
  <si>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</si>
  <si>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</si>
  <si>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</si>
  <si>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</si>
  <si>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</si>
  <si>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</si>
  <si>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</si>
  <si>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</si>
  <si>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</si>
  <si>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</si>
  <si>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</si>
  <si>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</si>
  <si>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</si>
  <si>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</si>
  <si>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</si>
  <si>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</si>
  <si>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</si>
  <si>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</si>
  <si>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</si>
  <si>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</si>
  <si>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</si>
  <si>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</si>
  <si>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</si>
  <si>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</si>
  <si>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</si>
  <si>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</si>
  <si>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</si>
  <si>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</si>
  <si>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</si>
  <si>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</si>
  <si>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</si>
  <si>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</si>
  <si>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</si>
  <si>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</si>
  <si>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</si>
  <si>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</si>
  <si>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</si>
  <si>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</si>
  <si>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</si>
  <si>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</si>
  <si>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</si>
  <si>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</si>
  <si>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</si>
  <si>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</si>
  <si>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</si>
  <si>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</si>
  <si>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</si>
  <si>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</si>
  <si>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</si>
  <si>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</si>
  <si>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</si>
  <si>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</si>
  <si>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</si>
  <si>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</si>
  <si>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</si>
  <si>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</si>
  <si>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</si>
  <si>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</si>
  <si>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</si>
  <si>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</si>
  <si>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</si>
  <si>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</si>
  <si>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</si>
  <si>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</si>
  <si>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</si>
  <si>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</si>
  <si>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</si>
  <si>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</si>
  <si>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</si>
  <si>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</si>
  <si>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</si>
  <si>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</si>
  <si>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</si>
  <si>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</si>
  <si>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</si>
  <si>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</si>
  <si>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</si>
  <si>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</si>
  <si>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</si>
  <si>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</si>
  <si>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</si>
  <si>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</si>
  <si>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</si>
  <si>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</si>
  <si>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</si>
  <si>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</si>
  <si>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</si>
  <si>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</si>
  <si>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</si>
  <si>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</si>
  <si>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</si>
  <si>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</si>
  <si>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</si>
  <si>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</si>
  <si>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</si>
  <si>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</si>
  <si>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</si>
  <si>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</si>
  <si>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</si>
  <si>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</si>
  <si>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</si>
  <si>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</si>
  <si>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</si>
  <si>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</si>
  <si>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</si>
  <si>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</si>
  <si>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</si>
  <si>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</si>
  <si>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</si>
  <si>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</si>
  <si>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</si>
  <si>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</si>
  <si>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</si>
  <si>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</si>
  <si>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</si>
  <si>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</si>
  <si>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</si>
  <si>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</si>
  <si>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</si>
  <si>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</si>
  <si>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</si>
  <si>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</si>
  <si>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</si>
  <si>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</si>
  <si>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</si>
  <si>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</si>
  <si>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</si>
  <si>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</si>
  <si>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</si>
  <si>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</si>
  <si>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</si>
  <si>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</si>
  <si>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</si>
  <si>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</si>
  <si>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</si>
  <si>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</si>
  <si>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</si>
  <si>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</si>
  <si>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</si>
  <si>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</si>
  <si>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</si>
  <si>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</si>
  <si>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</si>
  <si>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</si>
  <si>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</si>
  <si>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</si>
  <si>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</si>
  <si>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</si>
  <si>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</si>
  <si>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</si>
  <si>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</si>
  <si>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</si>
  <si>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</si>
  <si>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</si>
  <si>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</si>
  <si>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</si>
  <si>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</si>
  <si>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</si>
  <si>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</si>
  <si>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</si>
  <si>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</si>
  <si>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</si>
  <si>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</si>
  <si>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</si>
  <si>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</si>
  <si>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</si>
  <si>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</si>
  <si>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</si>
  <si>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</si>
  <si>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</si>
  <si>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</si>
  <si>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</si>
  <si>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</si>
  <si>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</si>
  <si>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</si>
  <si>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</si>
  <si>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</si>
  <si>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</si>
  <si>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</si>
  <si>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</si>
  <si>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</si>
  <si>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</si>
  <si>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</si>
  <si>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</si>
  <si>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</si>
  <si>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</si>
  <si>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</si>
  <si>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</si>
  <si>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</si>
  <si>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</si>
  <si>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</si>
  <si>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</si>
  <si>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</si>
  <si>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</si>
  <si>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</si>
  <si>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</si>
  <si>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</si>
  <si>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</si>
  <si>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</si>
  <si>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</si>
  <si>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</si>
  <si>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</si>
  <si>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</si>
  <si>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</si>
  <si>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</si>
  <si>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</si>
  <si>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</si>
  <si>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</si>
  <si>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</si>
  <si>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</si>
  <si>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</si>
  <si>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</si>
  <si>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</si>
  <si>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</si>
  <si>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</si>
  <si>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</si>
  <si>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</si>
  <si>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</si>
  <si>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</si>
  <si>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</si>
  <si>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</si>
  <si>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</si>
  <si>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</si>
  <si>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</si>
  <si>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</si>
  <si>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</si>
  <si>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</si>
  <si>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</si>
  <si>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</si>
  <si>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</si>
  <si>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</si>
  <si>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</si>
  <si>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</si>
  <si>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</si>
  <si>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</si>
  <si>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</si>
  <si>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</si>
  <si>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</si>
  <si>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</si>
  <si>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</si>
  <si>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</si>
  <si>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</si>
  <si>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</si>
  <si>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</si>
  <si>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</si>
  <si>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</si>
  <si>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</si>
  <si>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</si>
  <si>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</si>
  <si>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</si>
  <si>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</si>
  <si>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</si>
  <si>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</si>
  <si>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</si>
  <si>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</si>
  <si>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</si>
  <si>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</si>
  <si>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</si>
  <si>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</si>
  <si>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</si>
  <si>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</si>
  <si>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</si>
  <si>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</si>
  <si>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</si>
  <si>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</si>
  <si>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</si>
  <si>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</si>
  <si>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</si>
  <si>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</si>
  <si>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</si>
  <si>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</si>
  <si>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</si>
  <si>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</si>
  <si>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</si>
  <si>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</si>
  <si>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</si>
  <si>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</si>
  <si>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</si>
  <si>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</si>
  <si>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</si>
  <si>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</si>
  <si>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</si>
  <si>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</si>
  <si>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</si>
  <si>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</si>
  <si>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</si>
  <si>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</si>
  <si>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</si>
  <si>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</si>
  <si>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</si>
  <si>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</si>
  <si>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</si>
  <si>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</si>
  <si>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</si>
  <si>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</si>
  <si>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</si>
  <si>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</si>
  <si>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</si>
  <si>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</si>
  <si>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</si>
  <si>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</si>
  <si>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</si>
  <si>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</si>
  <si>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</si>
  <si>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</si>
  <si>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</si>
  <si>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</si>
  <si>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</si>
  <si>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</si>
  <si>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</si>
  <si>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</si>
  <si>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</si>
  <si>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</si>
  <si>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</si>
  <si>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</si>
  <si>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</si>
  <si>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</si>
  <si>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</si>
  <si>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</si>
  <si>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</si>
  <si>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</si>
  <si>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</si>
  <si>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</si>
  <si>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</si>
  <si>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</si>
  <si>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</si>
  <si>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</si>
  <si>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</si>
  <si>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</si>
  <si>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</si>
  <si>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</si>
  <si>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</si>
  <si>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</si>
  <si>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</si>
  <si>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</si>
  <si>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</si>
  <si>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</si>
  <si>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</si>
  <si>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</si>
  <si>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</si>
  <si>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</si>
  <si>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</si>
  <si>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</si>
  <si>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</si>
  <si>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</si>
  <si>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</si>
  <si>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</si>
  <si>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</si>
  <si>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</si>
  <si>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</si>
  <si>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</si>
  <si>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</si>
  <si>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</si>
  <si>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</si>
  <si>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</si>
  <si>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</si>
  <si>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</si>
  <si>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</si>
  <si>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</si>
  <si>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</si>
  <si>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</si>
  <si>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</si>
  <si>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</si>
  <si>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</si>
  <si>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</si>
  <si>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</si>
  <si>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</si>
  <si>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</si>
  <si>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</si>
  <si>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</si>
  <si>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</si>
  <si>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</si>
  <si>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</si>
  <si>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</si>
  <si>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</si>
  <si>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</si>
  <si>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</si>
  <si>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</si>
  <si>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</si>
  <si>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</si>
  <si>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</si>
  <si>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</si>
  <si>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</si>
  <si>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</si>
  <si>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</si>
  <si>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</si>
  <si>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</si>
  <si>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</si>
  <si>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</si>
  <si>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</si>
  <si>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</si>
  <si>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</si>
  <si>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</si>
  <si>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</si>
  <si>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</si>
  <si>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</si>
  <si>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</si>
  <si>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</si>
  <si>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</si>
  <si>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</si>
  <si>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</si>
  <si>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</si>
  <si>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</si>
  <si>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</si>
  <si>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</si>
  <si>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</si>
  <si>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</si>
  <si>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</si>
  <si>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</si>
  <si>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</si>
  <si>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</si>
  <si>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</si>
  <si>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</si>
  <si>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</si>
  <si>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</si>
  <si>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</si>
  <si>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</si>
  <si>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</si>
  <si>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</si>
  <si>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</si>
  <si>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</si>
  <si>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</si>
  <si>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</si>
  <si>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</si>
  <si>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</si>
  <si>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</si>
  <si>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</si>
  <si>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</si>
  <si>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</si>
  <si>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</si>
  <si>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</si>
  <si>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</si>
  <si>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</si>
  <si>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</si>
  <si>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</si>
  <si>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</si>
  <si>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</si>
  <si>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</si>
  <si>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</si>
  <si>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</si>
  <si>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</si>
  <si>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</si>
  <si>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</si>
  <si>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</si>
  <si>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</si>
  <si>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</si>
  <si>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</si>
  <si>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</si>
  <si>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</si>
  <si>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</si>
  <si>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</si>
  <si>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</si>
  <si>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</si>
  <si>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</si>
  <si>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</si>
  <si>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</si>
  <si>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</si>
  <si>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</si>
  <si>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</si>
  <si>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</si>
  <si>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</si>
  <si>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</si>
  <si>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</si>
  <si>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</si>
  <si>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</si>
  <si>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</si>
  <si>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</si>
  <si>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</si>
  <si>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</si>
  <si>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</si>
  <si>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</si>
  <si>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</si>
  <si>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</si>
  <si>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</si>
  <si>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</si>
  <si>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</si>
  <si>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</si>
  <si>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</si>
  <si>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</si>
  <si>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</si>
  <si>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</si>
  <si>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</si>
  <si>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</si>
  <si>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</si>
  <si>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</si>
  <si>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</si>
  <si>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</si>
  <si>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</si>
  <si>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</si>
  <si>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</si>
  <si>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</si>
  <si>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</si>
  <si>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</si>
  <si>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</si>
  <si>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</si>
  <si>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</si>
  <si>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</si>
  <si>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</si>
  <si>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</si>
  <si>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</si>
  <si>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</si>
  <si>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</si>
  <si>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</si>
  <si>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</si>
  <si>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</si>
  <si>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</si>
  <si>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</si>
  <si>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</si>
  <si>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</si>
  <si>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</si>
  <si>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</si>
  <si>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</si>
  <si>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</si>
  <si>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</si>
  <si>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</si>
  <si>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</si>
  <si>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</si>
  <si>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</si>
  <si>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</si>
  <si>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</si>
  <si>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</si>
  <si>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</si>
  <si>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</si>
  <si>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</si>
  <si>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</si>
  <si>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</si>
  <si>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</si>
  <si>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</si>
  <si>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</si>
  <si>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</si>
  <si>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</si>
  <si>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</si>
  <si>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</si>
  <si>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</si>
  <si>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</si>
  <si>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</si>
  <si>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</si>
  <si>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</si>
  <si>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</si>
  <si>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</si>
  <si>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</si>
  <si>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</si>
  <si>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</si>
  <si>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</si>
  <si>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</si>
  <si>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</si>
  <si>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</si>
  <si>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</si>
  <si>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</si>
  <si>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</si>
  <si>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</si>
  <si>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</si>
  <si>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</si>
  <si>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</si>
  <si>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</si>
  <si>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</si>
  <si>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</si>
  <si>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</si>
  <si>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</si>
  <si>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</si>
  <si>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</si>
  <si>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</si>
  <si>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</si>
  <si>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</si>
  <si>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</si>
  <si>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</si>
  <si>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</si>
  <si>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</si>
  <si>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</si>
  <si>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</si>
  <si>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</si>
  <si>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</si>
  <si>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</si>
  <si>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</si>
  <si>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</si>
  <si>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</si>
  <si>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</si>
  <si>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</si>
  <si>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</si>
  <si>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</si>
  <si>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</si>
  <si>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</si>
  <si>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</si>
  <si>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</si>
  <si>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</si>
  <si>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</si>
  <si>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</si>
  <si>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</si>
  <si>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</si>
  <si>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</si>
  <si>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</si>
  <si>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</si>
  <si>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</si>
  <si>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</si>
  <si>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</si>
  <si>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</si>
  <si>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</si>
  <si>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</si>
  <si>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</si>
  <si>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</si>
  <si>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</si>
  <si>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</si>
  <si>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</si>
  <si>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</si>
  <si>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</si>
  <si>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</si>
  <si>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</si>
  <si>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</si>
  <si>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</si>
  <si>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</si>
  <si>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</si>
  <si>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</si>
  <si>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</si>
  <si>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</si>
  <si>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</si>
  <si>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</si>
  <si>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</si>
  <si>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</si>
  <si>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</si>
  <si>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</si>
  <si>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</si>
  <si>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</si>
  <si>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</si>
  <si>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</si>
  <si>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</si>
  <si>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</si>
  <si>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</si>
  <si>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</si>
  <si>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</si>
  <si>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</si>
  <si>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</si>
  <si>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</si>
  <si>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</si>
  <si>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</si>
  <si>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</si>
  <si>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</si>
  <si>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</si>
  <si>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</si>
  <si>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</si>
  <si>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</si>
  <si>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</si>
  <si>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</si>
  <si>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</si>
  <si>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</si>
  <si>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</si>
  <si>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</si>
  <si>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</si>
  <si>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</si>
  <si>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</si>
  <si>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</si>
  <si>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</si>
  <si>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</si>
  <si>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</si>
  <si>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</si>
  <si>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</si>
  <si>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</si>
  <si>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</si>
  <si>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</si>
  <si>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</si>
  <si>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</si>
  <si>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</si>
  <si>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</si>
  <si>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</si>
  <si>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</si>
  <si>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</si>
  <si>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</si>
  <si>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</si>
  <si>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</si>
  <si>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</si>
  <si>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</si>
  <si>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</si>
  <si>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</si>
  <si>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</si>
  <si>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</si>
  <si>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</si>
  <si>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</si>
  <si>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</si>
  <si>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</si>
  <si>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</si>
  <si>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</si>
  <si>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</si>
  <si>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</si>
  <si>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</si>
  <si>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</si>
  <si>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</si>
  <si>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</si>
  <si>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</si>
  <si>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</si>
  <si>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</si>
  <si>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</si>
  <si>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</si>
  <si>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</si>
  <si>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</si>
  <si>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</si>
  <si>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</si>
  <si>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</si>
  <si>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</si>
  <si>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</si>
  <si>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</si>
  <si>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</si>
  <si>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</si>
  <si>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</si>
  <si>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</si>
  <si>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</si>
  <si>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</si>
  <si>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</si>
  <si>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</si>
  <si>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</si>
  <si>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</si>
  <si>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</si>
  <si>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</si>
  <si>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</si>
  <si>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</si>
  <si>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</si>
  <si>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</si>
  <si>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</si>
  <si>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</si>
  <si>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</si>
  <si>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</si>
  <si>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</si>
  <si>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</si>
  <si>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</si>
  <si>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</si>
  <si>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</si>
  <si>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</si>
  <si>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</si>
  <si>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</si>
  <si>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</si>
  <si>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</si>
  <si>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</si>
  <si>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</si>
  <si>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</si>
  <si>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</si>
  <si>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</si>
  <si>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</si>
  <si>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</si>
  <si>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</si>
  <si>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</si>
  <si>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</si>
  <si>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</si>
  <si>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</si>
  <si>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</si>
  <si>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</si>
  <si>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</si>
  <si>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</si>
  <si>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</si>
  <si>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</si>
  <si>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</si>
  <si>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</si>
  <si>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</si>
  <si>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</si>
  <si>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</si>
  <si>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</si>
  <si>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</si>
  <si>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</si>
  <si>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</si>
  <si>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</si>
  <si>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</si>
  <si>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</si>
  <si>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</si>
  <si>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</si>
  <si>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</si>
  <si>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</si>
  <si>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</si>
  <si>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</si>
  <si>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</si>
  <si>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</si>
  <si>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</si>
  <si>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</si>
  <si>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</si>
  <si>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</si>
  <si>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</si>
  <si>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</si>
  <si>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</si>
  <si>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</si>
  <si>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</si>
  <si>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</si>
  <si>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</si>
  <si>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</si>
  <si>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</si>
  <si>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</si>
  <si>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</si>
  <si>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</si>
  <si>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</si>
  <si>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</si>
  <si>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</si>
  <si>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</si>
  <si>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</si>
  <si>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</si>
  <si>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</si>
  <si>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</si>
  <si>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</si>
  <si>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</si>
  <si>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</si>
  <si>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</si>
  <si>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</si>
  <si>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</si>
  <si>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</si>
  <si>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</si>
  <si>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</si>
  <si>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</si>
  <si>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</si>
  <si>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</si>
  <si>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</si>
  <si>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</si>
  <si>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</si>
  <si>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</si>
  <si>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</si>
  <si>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</si>
  <si>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</si>
  <si>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</si>
  <si>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</si>
  <si>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</si>
  <si>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</si>
  <si>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</si>
  <si>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</si>
  <si>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</si>
  <si>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</si>
  <si>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</si>
  <si>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</si>
  <si>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</si>
  <si>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</si>
  <si>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</si>
  <si>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</si>
  <si>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</si>
  <si>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</si>
  <si>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</si>
  <si>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</si>
  <si>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</si>
  <si>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</si>
  <si>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</si>
  <si>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</si>
  <si>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</si>
  <si>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</si>
  <si>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</si>
  <si>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</si>
  <si>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</si>
  <si>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</si>
  <si>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</si>
  <si>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</si>
  <si>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</si>
  <si>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</si>
  <si>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</si>
  <si>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</si>
  <si>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</si>
  <si>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</si>
  <si>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</si>
  <si>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</si>
  <si>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</si>
  <si>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</si>
  <si>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</si>
  <si>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</si>
  <si>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</si>
  <si>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</si>
  <si>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</si>
  <si>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</si>
  <si>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</si>
  <si>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</si>
  <si>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</si>
  <si>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</si>
  <si>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</si>
  <si>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</si>
  <si>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</si>
  <si>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</si>
  <si>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</si>
  <si>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</si>
  <si>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</si>
  <si>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</si>
  <si>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</si>
  <si>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</si>
  <si>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</si>
  <si>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</si>
  <si>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</si>
  <si>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</si>
  <si>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</si>
  <si>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</si>
  <si>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</si>
  <si>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</si>
  <si>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</si>
  <si>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</si>
  <si>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</si>
  <si>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</si>
  <si>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</si>
  <si>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</si>
  <si>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</si>
  <si>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</si>
  <si>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</si>
  <si>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</si>
  <si>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</si>
  <si>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</si>
  <si>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</si>
  <si>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</si>
  <si>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</si>
  <si>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</si>
  <si>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</si>
  <si>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</si>
  <si>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</si>
  <si>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</si>
  <si>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</si>
  <si>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</si>
  <si>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</si>
  <si>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</si>
  <si>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</si>
  <si>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</si>
  <si>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</si>
  <si>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</si>
  <si>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</si>
  <si>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</si>
  <si>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</si>
  <si>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</si>
  <si>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</si>
  <si>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</si>
  <si>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</si>
  <si>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</si>
  <si>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</si>
  <si>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</si>
  <si>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</si>
  <si>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</si>
  <si>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</si>
  <si>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</si>
  <si>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</si>
  <si>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</si>
  <si>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</si>
  <si>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</si>
  <si>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</si>
  <si>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</si>
  <si>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</si>
  <si>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</si>
  <si>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</si>
  <si>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</si>
  <si>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</si>
  <si>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</si>
  <si>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</si>
  <si>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</si>
  <si>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</si>
  <si>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</si>
  <si>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</si>
  <si>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</si>
  <si>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</si>
  <si>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</si>
  <si>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</si>
  <si>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</si>
  <si>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</si>
  <si>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</si>
  <si>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</si>
  <si>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</si>
  <si>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</si>
  <si>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</si>
  <si>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</si>
  <si>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</si>
  <si>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</si>
  <si>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</si>
  <si>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</si>
  <si>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</si>
  <si>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</si>
  <si>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</si>
  <si>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</si>
  <si>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</si>
  <si>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</si>
  <si>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</si>
  <si>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</si>
  <si>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</si>
  <si>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</si>
  <si>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</si>
  <si>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</si>
  <si>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</si>
  <si>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</si>
  <si>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</si>
  <si>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</si>
  <si>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</si>
  <si>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</si>
  <si>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</si>
  <si>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</si>
  <si>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</si>
  <si>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</si>
  <si>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</si>
  <si>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</si>
  <si>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</si>
  <si>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</si>
  <si>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</si>
  <si>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</si>
  <si>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</si>
  <si>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</si>
  <si>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</si>
  <si>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</si>
  <si>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</si>
  <si>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</si>
  <si>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</si>
  <si>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</si>
  <si>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</si>
  <si>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</si>
  <si>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</si>
  <si>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</si>
  <si>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</si>
  <si>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</si>
  <si>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</si>
  <si>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</si>
  <si>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</si>
  <si>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</si>
  <si>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</si>
  <si>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</si>
  <si>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</si>
  <si>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</si>
  <si>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</si>
  <si>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</si>
  <si>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</si>
  <si>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</si>
  <si>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</si>
  <si>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</si>
  <si>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</si>
  <si>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</si>
  <si>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</si>
  <si>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</si>
  <si>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</si>
  <si>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</si>
  <si>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</si>
  <si>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</si>
  <si>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</si>
  <si>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</si>
  <si>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</si>
  <si>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</si>
  <si>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</si>
  <si>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</si>
  <si>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</si>
  <si>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</si>
  <si>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</si>
  <si>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</si>
  <si>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</si>
  <si>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</si>
  <si>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</si>
  <si>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</si>
  <si>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</si>
  <si>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</si>
  <si>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</si>
  <si>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</si>
  <si>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</si>
  <si>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</si>
  <si>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</si>
  <si>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</si>
  <si>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</si>
  <si>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</si>
  <si>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</si>
  <si>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</si>
  <si>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</si>
  <si>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</si>
  <si>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</si>
  <si>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</si>
  <si>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</si>
  <si>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</si>
  <si>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</si>
  <si>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</si>
  <si>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</si>
  <si>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</si>
  <si>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</si>
  <si>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</si>
  <si>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</si>
  <si>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</si>
  <si>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</si>
  <si>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</si>
  <si>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</si>
  <si>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</si>
  <si>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</si>
  <si>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</si>
  <si>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</si>
  <si>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</si>
  <si>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</si>
  <si>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</si>
  <si>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</si>
  <si>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</si>
  <si>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</si>
  <si>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</si>
  <si>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</si>
  <si>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</si>
  <si>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</si>
  <si>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</si>
  <si>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</si>
  <si>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</si>
  <si>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</si>
  <si>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</si>
  <si>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</si>
  <si>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</si>
  <si>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</si>
  <si>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</si>
  <si>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</si>
  <si>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</si>
  <si>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</si>
  <si>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</si>
  <si>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</si>
  <si>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</si>
  <si>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</si>
  <si>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</si>
  <si>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</si>
  <si>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</si>
  <si>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</si>
  <si>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</si>
  <si>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</si>
  <si>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</si>
  <si>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</si>
  <si>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</si>
  <si>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</si>
  <si>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</si>
  <si>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</si>
  <si>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</si>
  <si>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</si>
  <si>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</si>
  <si>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</si>
  <si>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</si>
  <si>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</si>
  <si>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</si>
  <si>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</si>
  <si>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</si>
  <si>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</si>
  <si>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</si>
  <si>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</si>
  <si>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</si>
  <si>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</si>
  <si>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</si>
  <si>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</si>
  <si>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</si>
  <si>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</si>
  <si>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</si>
  <si>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</si>
  <si>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</si>
  <si>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</si>
  <si>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</si>
  <si>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</si>
  <si>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</si>
  <si>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</si>
  <si>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</si>
  <si>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</si>
  <si>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</si>
  <si>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</si>
  <si>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</si>
  <si>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</si>
  <si>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</si>
  <si>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</si>
  <si>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</si>
  <si>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</si>
  <si>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</si>
  <si>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</si>
  <si>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</si>
  <si>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</si>
  <si>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</si>
  <si>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</si>
  <si>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</si>
  <si>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</si>
  <si>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</si>
  <si>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</si>
  <si>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</si>
  <si>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</si>
  <si>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</si>
  <si>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</si>
  <si>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</si>
  <si>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</si>
  <si>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</si>
  <si>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</si>
  <si>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</si>
  <si>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</si>
  <si>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</si>
  <si>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</si>
  <si>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</si>
  <si>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</si>
  <si>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</si>
  <si>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</si>
  <si>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</si>
  <si>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</si>
  <si>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</si>
  <si>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</si>
  <si>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</si>
  <si>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</si>
  <si>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</si>
  <si>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</si>
  <si>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</si>
  <si>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</si>
  <si>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</si>
  <si>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</si>
  <si>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</si>
  <si>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</si>
  <si>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</si>
  <si>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</si>
  <si>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</si>
  <si>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</si>
  <si>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</si>
  <si>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</si>
  <si>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</si>
  <si>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</si>
  <si>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</si>
  <si>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</si>
  <si>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</si>
  <si>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</si>
  <si>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</si>
  <si>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</si>
  <si>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</si>
  <si>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</si>
  <si>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</si>
  <si>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</si>
  <si>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</si>
  <si>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</si>
  <si>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</si>
  <si>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</si>
  <si>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</si>
  <si>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</si>
  <si>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</si>
  <si>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</si>
  <si>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</si>
  <si>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</si>
  <si>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</si>
  <si>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</si>
  <si>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</si>
  <si>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</si>
  <si>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</si>
  <si>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</si>
  <si>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</si>
  <si>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</si>
  <si>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</si>
  <si>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</si>
  <si>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</si>
  <si>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</si>
  <si>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</si>
  <si>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</si>
  <si>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</si>
  <si>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</si>
  <si>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</si>
  <si>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</si>
  <si>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</si>
  <si>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</si>
  <si>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</si>
  <si>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</si>
  <si>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</si>
  <si>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</si>
  <si>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</si>
  <si>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</si>
  <si>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</si>
  <si>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</si>
  <si>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</si>
  <si>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</si>
  <si>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</si>
  <si>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</si>
  <si>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</si>
  <si>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</si>
  <si>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</si>
  <si>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</si>
  <si>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</si>
  <si>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</si>
  <si>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</si>
  <si>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</si>
  <si>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</si>
  <si>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</si>
  <si>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</si>
  <si>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</si>
  <si>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</si>
  <si>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</si>
  <si>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</si>
  <si>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</si>
  <si>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</si>
  <si>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</si>
  <si>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</si>
  <si>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</si>
  <si>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</si>
  <si>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</si>
  <si>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</si>
  <si>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</si>
  <si>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</si>
  <si>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</si>
  <si>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</si>
  <si>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</si>
  <si>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</si>
  <si>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</si>
  <si>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</si>
  <si>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</si>
  <si>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</si>
  <si>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</si>
  <si>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</si>
  <si>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</si>
  <si>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</si>
  <si>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</si>
  <si>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</si>
  <si>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</si>
  <si>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</si>
  <si>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</si>
  <si>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</si>
  <si>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</si>
  <si>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</si>
  <si>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</si>
  <si>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</si>
  <si>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</si>
  <si>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</si>
  <si>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</si>
  <si>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</si>
  <si>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</si>
  <si>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</si>
  <si>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</si>
  <si>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</si>
  <si>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</si>
  <si>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</si>
  <si>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</si>
  <si>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</si>
  <si>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</si>
  <si>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</si>
  <si>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</si>
  <si>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</si>
  <si>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</si>
  <si>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</si>
  <si>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</si>
  <si>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</si>
  <si>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</si>
  <si>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</si>
  <si>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</si>
  <si>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</si>
  <si>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</si>
  <si>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</si>
  <si>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</si>
  <si>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</si>
  <si>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</si>
  <si>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</si>
  <si>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</si>
  <si>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</si>
  <si>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</si>
  <si>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</si>
  <si>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</si>
  <si>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</si>
  <si>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</si>
  <si>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</si>
  <si>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</si>
  <si>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</si>
  <si>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</si>
  <si>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</si>
  <si>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</si>
  <si>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</si>
  <si>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</si>
  <si>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</si>
  <si>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</si>
  <si>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</si>
  <si>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</si>
  <si>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</si>
  <si>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</si>
  <si>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</si>
  <si>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</si>
  <si>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</si>
  <si>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</si>
  <si>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</si>
  <si>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</si>
  <si>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</si>
  <si>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</si>
  <si>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</si>
  <si>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</si>
  <si>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</si>
  <si>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</si>
  <si>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</si>
  <si>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</si>
  <si>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</si>
  <si>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</si>
  <si>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</si>
  <si>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</si>
  <si>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</si>
  <si>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</si>
  <si>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</si>
  <si>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</si>
  <si>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</si>
  <si>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</si>
  <si>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</si>
  <si>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</si>
  <si>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</si>
  <si>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</si>
  <si>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</si>
  <si>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</si>
  <si>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</si>
  <si>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</si>
  <si>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</si>
  <si>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</si>
  <si>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</si>
  <si>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</si>
  <si>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</si>
  <si>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</si>
  <si>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</si>
  <si>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</si>
  <si>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</si>
  <si>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</si>
  <si>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</si>
  <si>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</si>
  <si>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</si>
  <si>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</si>
  <si>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</si>
  <si>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</si>
  <si>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</si>
  <si>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</si>
  <si>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</si>
  <si>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</si>
  <si>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</si>
  <si>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</si>
  <si>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</si>
  <si>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</si>
  <si>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</si>
  <si>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</si>
  <si>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</si>
  <si>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</si>
  <si>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</si>
  <si>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</si>
  <si>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</si>
  <si>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</si>
  <si>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</si>
  <si>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</si>
  <si>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</si>
  <si>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</si>
  <si>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</si>
  <si>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</si>
  <si>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</si>
  <si>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</si>
  <si>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</si>
  <si>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</si>
  <si>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</si>
  <si>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</si>
  <si>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</si>
  <si>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</si>
  <si>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</si>
  <si>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</si>
  <si>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</si>
  <si>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</si>
  <si>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</si>
  <si>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</si>
  <si>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</si>
  <si>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</si>
  <si>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</si>
  <si>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</si>
  <si>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</si>
  <si>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</si>
  <si>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</si>
  <si>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</si>
  <si>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</si>
  <si>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</si>
  <si>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</si>
  <si>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</si>
  <si>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</si>
  <si>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</si>
  <si>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</si>
  <si>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</si>
  <si>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</si>
  <si>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</si>
  <si>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</si>
  <si>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</si>
  <si>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</si>
  <si>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</si>
  <si>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</si>
  <si>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</si>
  <si>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</si>
  <si>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</si>
  <si>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</si>
  <si>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</si>
  <si>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</si>
  <si>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</si>
  <si>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</si>
  <si>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</si>
  <si>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</si>
  <si>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</si>
  <si>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</si>
  <si>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</si>
  <si>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</si>
  <si>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</si>
  <si>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</si>
  <si>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</si>
  <si>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</si>
  <si>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</si>
  <si>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</si>
  <si>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</si>
  <si>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</si>
  <si>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</si>
  <si>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</si>
  <si>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</si>
  <si>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</si>
  <si>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</si>
  <si>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</si>
  <si>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</si>
  <si>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</si>
  <si>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</si>
  <si>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</si>
  <si>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</si>
  <si>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</si>
  <si>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</si>
  <si>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</si>
  <si>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</si>
  <si>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</si>
  <si>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</si>
  <si>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</si>
  <si>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</si>
  <si>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</si>
  <si>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</si>
  <si>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</si>
  <si>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</si>
  <si>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</si>
  <si>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</si>
  <si>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</si>
  <si>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</si>
  <si>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</si>
  <si>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</si>
  <si>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</si>
  <si>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</si>
  <si>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</si>
  <si>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</si>
  <si>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</si>
  <si>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</si>
  <si>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</si>
  <si>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</si>
  <si>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</si>
  <si>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</si>
  <si>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</si>
  <si>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</si>
  <si>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</si>
  <si>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</si>
  <si>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</si>
  <si>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</si>
  <si>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</si>
  <si>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</si>
  <si>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</si>
  <si>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</si>
  <si>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</si>
  <si>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</si>
  <si>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</si>
  <si>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</si>
  <si>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</si>
  <si>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</si>
  <si>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</si>
  <si>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</si>
  <si>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</si>
  <si>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</si>
  <si>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</si>
  <si>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</si>
  <si>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</si>
  <si>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</si>
  <si>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</si>
  <si>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</si>
  <si>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</si>
  <si>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</si>
  <si>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</si>
  <si>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</si>
  <si>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</si>
  <si>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</si>
  <si>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</si>
  <si>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</si>
  <si>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</si>
  <si>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</si>
  <si>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</si>
  <si>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</si>
  <si>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</si>
  <si>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</si>
  <si>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</si>
  <si>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</si>
  <si>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</si>
  <si>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</si>
  <si>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</si>
  <si>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</si>
  <si>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</si>
  <si>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</si>
  <si>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</si>
  <si>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</si>
  <si>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</si>
  <si>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</si>
  <si>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</si>
  <si>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</si>
  <si>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</si>
  <si>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</si>
  <si>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</si>
  <si>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</si>
  <si>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</si>
  <si>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</si>
  <si>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</si>
  <si>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</si>
  <si>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</si>
  <si>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</si>
  <si>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</si>
  <si>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</si>
  <si>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</si>
  <si>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</si>
  <si>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</si>
  <si>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</si>
  <si>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</si>
  <si>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</si>
  <si>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</si>
  <si>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</si>
  <si>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</si>
  <si>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</si>
  <si>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</si>
  <si>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</si>
  <si>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</si>
  <si>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</si>
  <si>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</si>
  <si>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</si>
  <si>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</si>
  <si>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</si>
  <si>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</si>
  <si>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</si>
  <si>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</si>
  <si>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</si>
  <si>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</si>
  <si>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</si>
  <si>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</si>
  <si>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</si>
  <si>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</si>
  <si>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</si>
  <si>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</si>
  <si>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</si>
  <si>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</si>
  <si>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</si>
  <si>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</si>
  <si>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</si>
  <si>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</si>
  <si>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</si>
  <si>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</si>
  <si>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</si>
  <si>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</si>
  <si>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</si>
  <si>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</si>
  <si>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</si>
  <si>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</si>
  <si>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</si>
  <si>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</si>
  <si>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</si>
  <si>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</si>
  <si>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</si>
  <si>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</si>
  <si>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</si>
  <si>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</si>
  <si>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</si>
  <si>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</si>
  <si>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</si>
  <si>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</si>
  <si>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</si>
  <si>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</si>
  <si>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</si>
  <si>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</si>
  <si>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</si>
  <si>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</si>
  <si>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</si>
  <si>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</si>
  <si>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</si>
  <si>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</si>
  <si>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</si>
  <si>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</si>
  <si>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</si>
  <si>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</si>
  <si>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</si>
  <si>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</si>
  <si>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</si>
  <si>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</si>
  <si>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</si>
  <si>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</si>
  <si>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</si>
  <si>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</si>
  <si>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</si>
  <si>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</si>
  <si>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</si>
  <si>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</si>
  <si>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</si>
  <si>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</si>
  <si>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</si>
  <si>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</si>
  <si>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</si>
  <si>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</si>
  <si>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</si>
  <si>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</si>
  <si>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</si>
  <si>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</si>
  <si>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</si>
  <si>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</si>
  <si>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</si>
  <si>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</si>
  <si>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</si>
  <si>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</si>
  <si>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</si>
  <si>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</si>
  <si>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</si>
  <si>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</si>
  <si>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</si>
  <si>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</si>
  <si>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</si>
  <si>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</si>
  <si>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</si>
  <si>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</si>
  <si>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</si>
  <si>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</si>
  <si>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</si>
  <si>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</si>
  <si>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</si>
  <si>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</si>
  <si>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</si>
  <si>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</si>
  <si>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</si>
  <si>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</si>
  <si>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</si>
  <si>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</si>
  <si>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</si>
  <si>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</si>
  <si>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</si>
  <si>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</si>
  <si>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</si>
  <si>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</si>
  <si>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</si>
  <si>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</si>
  <si>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</si>
  <si>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</si>
  <si>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</si>
  <si>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</si>
  <si>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</si>
  <si>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</si>
  <si>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</si>
  <si>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</si>
  <si>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</si>
  <si>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</si>
  <si>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</si>
  <si>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</si>
  <si>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</si>
  <si>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</si>
  <si>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</si>
  <si>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</si>
  <si>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</si>
  <si>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</si>
  <si>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</si>
  <si>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</si>
  <si>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</si>
  <si>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</si>
  <si>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</si>
  <si>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</si>
  <si>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</si>
  <si>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</si>
  <si>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</si>
  <si>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</si>
  <si>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</si>
  <si>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</si>
  <si>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</si>
  <si>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</si>
  <si>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</si>
  <si>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</si>
  <si>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</si>
  <si>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</si>
  <si>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</si>
  <si>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</si>
  <si>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</si>
  <si>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</si>
  <si>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</si>
  <si>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</si>
  <si>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</si>
  <si>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</si>
  <si>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</si>
  <si>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</si>
  <si>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</si>
  <si>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</si>
  <si>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</si>
  <si>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</si>
  <si>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</si>
  <si>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</si>
  <si>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</si>
  <si>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</si>
  <si>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</si>
  <si>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</si>
  <si>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</si>
  <si>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</si>
  <si>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</si>
  <si>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</si>
  <si>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</si>
  <si>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</si>
  <si>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</si>
  <si>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</si>
  <si>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</si>
  <si>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</si>
  <si>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</si>
  <si>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</si>
  <si>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</si>
  <si>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</si>
  <si>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</si>
  <si>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</si>
  <si>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</si>
  <si>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</si>
  <si>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</si>
  <si>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</si>
  <si>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</si>
  <si>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</si>
  <si>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</si>
  <si>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</si>
  <si>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</si>
  <si>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</si>
  <si>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</si>
  <si>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</si>
  <si>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</si>
  <si>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</si>
  <si>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</si>
  <si>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</si>
  <si>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</si>
  <si>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</si>
  <si>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</si>
  <si>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</si>
  <si>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</si>
  <si>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</si>
  <si>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</si>
  <si>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</si>
  <si>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</si>
  <si>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</si>
  <si>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</si>
  <si>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</si>
  <si>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</si>
  <si>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</si>
  <si>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</si>
  <si>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</si>
  <si>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</si>
  <si>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</si>
  <si>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</si>
  <si>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</si>
  <si>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</si>
  <si>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</si>
  <si>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</si>
  <si>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</si>
  <si>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</si>
  <si>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</si>
  <si>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</si>
  <si>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</si>
  <si>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</si>
  <si>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</si>
  <si>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</si>
  <si>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</si>
  <si>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</si>
  <si>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</si>
  <si>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</si>
  <si>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</si>
  <si>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</si>
  <si>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</si>
  <si>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</si>
  <si>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</si>
  <si>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</si>
  <si>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</si>
  <si>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</si>
  <si>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</si>
  <si>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</si>
  <si>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</si>
  <si>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</si>
  <si>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</si>
  <si>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</si>
  <si>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</si>
  <si>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</si>
  <si>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</si>
  <si>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</si>
  <si>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</si>
  <si>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</si>
  <si>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</si>
  <si>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</si>
  <si>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</si>
  <si>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</si>
  <si>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</si>
  <si>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</si>
  <si>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</si>
  <si>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</si>
  <si>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</si>
  <si>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</si>
  <si>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</si>
  <si>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</si>
  <si>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</si>
  <si>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</si>
  <si>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</si>
  <si>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</si>
  <si>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</si>
  <si>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</si>
  <si>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</si>
  <si>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</si>
  <si>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</si>
  <si>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</si>
  <si>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</si>
  <si>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</si>
  <si>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</si>
  <si>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</si>
  <si>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</si>
  <si>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</si>
  <si>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</si>
  <si>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</si>
  <si>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</si>
  <si>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</si>
  <si>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</si>
  <si>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</si>
  <si>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</si>
  <si>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</si>
  <si>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</si>
  <si>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</si>
  <si>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</si>
  <si>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</si>
  <si>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</si>
  <si>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</si>
  <si>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</si>
  <si>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</si>
  <si>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</si>
  <si>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</si>
  <si>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</si>
  <si>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</si>
  <si>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</si>
  <si>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</si>
  <si>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</si>
  <si>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</si>
  <si>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</si>
  <si>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</si>
  <si>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</si>
  <si>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</si>
  <si>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</si>
  <si>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</si>
  <si>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</si>
  <si>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</si>
  <si>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</si>
  <si>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</si>
  <si>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</si>
  <si>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</si>
  <si>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</si>
  <si>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</si>
  <si>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</si>
  <si>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</si>
  <si>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</si>
  <si>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</si>
  <si>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</si>
  <si>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</si>
  <si>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</si>
  <si>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</si>
  <si>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</si>
  <si>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</si>
  <si>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</si>
  <si>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</si>
  <si>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</si>
  <si>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</si>
  <si>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</si>
  <si>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</si>
  <si>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</si>
  <si>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</si>
  <si>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</si>
  <si>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</si>
  <si>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</si>
  <si>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</si>
  <si>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</si>
  <si>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</si>
  <si>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</si>
  <si>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</si>
  <si>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</si>
  <si>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</si>
  <si>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</si>
  <si>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</si>
  <si>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</si>
  <si>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</si>
  <si>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</si>
  <si>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</si>
  <si>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</si>
  <si>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</si>
  <si>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</si>
  <si>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</si>
  <si>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</si>
  <si>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</si>
  <si>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</si>
  <si>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</si>
  <si>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</si>
  <si>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</si>
  <si>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</si>
  <si>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</si>
  <si>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</si>
  <si>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</si>
  <si>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</si>
  <si>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</si>
  <si>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</si>
  <si>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</si>
  <si>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</si>
  <si>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</si>
  <si>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</si>
  <si>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</si>
  <si>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</si>
  <si>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</si>
  <si>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</si>
  <si>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</si>
  <si>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</si>
  <si>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</si>
  <si>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</si>
  <si>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</si>
  <si>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</si>
  <si>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</si>
  <si>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</si>
  <si>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</si>
  <si>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</si>
  <si>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</si>
  <si>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</si>
  <si>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</si>
  <si>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</si>
  <si>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</si>
  <si>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</si>
  <si>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</si>
  <si>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</si>
  <si>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</si>
  <si>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</si>
  <si>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</si>
  <si>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</si>
  <si>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</si>
  <si>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</si>
  <si>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</si>
  <si>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</si>
  <si>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</si>
  <si>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</si>
  <si>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</si>
  <si>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</si>
  <si>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</si>
  <si>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</si>
  <si>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</si>
  <si>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</si>
  <si>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</si>
  <si>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</si>
  <si>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</si>
  <si>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</si>
  <si>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</si>
  <si>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</si>
  <si>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</si>
  <si>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</si>
  <si>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</si>
  <si>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</si>
  <si>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</si>
  <si>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</si>
  <si>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</si>
  <si>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</si>
  <si>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</si>
  <si>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</si>
  <si>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</si>
  <si>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</si>
  <si>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</si>
  <si>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</si>
  <si>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</si>
  <si>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</si>
  <si>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</si>
  <si>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</si>
  <si>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</si>
  <si>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</si>
  <si>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</si>
  <si>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</si>
  <si>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</si>
  <si>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</si>
  <si>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</si>
  <si>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</si>
  <si>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</si>
  <si>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</si>
  <si>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</si>
  <si>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</si>
  <si>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</si>
  <si>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</si>
  <si>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</si>
  <si>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</si>
  <si>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</si>
  <si>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</si>
  <si>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</si>
  <si>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</si>
  <si>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</si>
  <si>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</si>
  <si>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</si>
  <si>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</si>
  <si>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</si>
  <si>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</si>
  <si>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</si>
  <si>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</si>
  <si>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</si>
  <si>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</si>
  <si>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</si>
  <si>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</si>
  <si>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</si>
  <si>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</si>
  <si>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</si>
  <si>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</si>
  <si>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</si>
  <si>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</si>
  <si>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</si>
  <si>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</si>
  <si>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</si>
  <si>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</si>
  <si>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</si>
  <si>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</si>
  <si>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</si>
  <si>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</si>
  <si>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</si>
  <si>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</si>
  <si>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</si>
  <si>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</si>
  <si>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</si>
  <si>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</si>
  <si>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</si>
  <si>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</si>
  <si>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</si>
  <si>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</si>
  <si>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</si>
  <si>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</si>
  <si>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</si>
  <si>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</si>
  <si>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</si>
  <si>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</si>
  <si>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</si>
  <si>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</si>
  <si>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</si>
  <si>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</si>
  <si>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</si>
  <si>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</si>
  <si>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</si>
  <si>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</si>
  <si>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</si>
  <si>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</si>
  <si>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</si>
  <si>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</si>
  <si>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</si>
  <si>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</si>
  <si>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</si>
  <si>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</si>
  <si>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</si>
  <si>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</si>
  <si>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</si>
  <si>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</si>
  <si>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</si>
  <si>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</si>
  <si>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</si>
  <si>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</si>
  <si>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</si>
  <si>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</si>
  <si>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</si>
  <si>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</si>
  <si>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</si>
  <si>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</si>
  <si>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</si>
  <si>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</si>
  <si>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</si>
  <si>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</si>
  <si>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</si>
  <si>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</si>
  <si>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</si>
  <si>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</si>
  <si>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</si>
  <si>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</si>
  <si>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</si>
  <si>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</si>
  <si>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</si>
  <si>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</si>
  <si>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</si>
  <si>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</si>
  <si>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</si>
  <si>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</si>
  <si>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</si>
  <si>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</si>
  <si>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</si>
  <si>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</si>
  <si>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</si>
  <si>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</si>
  <si>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</si>
  <si>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</si>
  <si>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</si>
  <si>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</si>
  <si>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</si>
  <si>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</si>
  <si>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</si>
  <si>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</si>
  <si>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</si>
  <si>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</si>
  <si>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</si>
  <si>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</si>
  <si>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</si>
  <si>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</si>
  <si>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</si>
  <si>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</si>
  <si>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</si>
  <si>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</si>
  <si>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</si>
  <si>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</si>
  <si>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</si>
  <si>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</si>
  <si>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</si>
  <si>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</si>
  <si>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</si>
  <si>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</si>
  <si>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</si>
  <si>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</si>
  <si>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</si>
  <si>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</si>
  <si>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</si>
  <si>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</si>
  <si>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</si>
  <si>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</si>
  <si>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</si>
  <si>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</si>
  <si>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</si>
  <si>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</si>
  <si>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</si>
  <si>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</si>
  <si>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</si>
  <si>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</si>
  <si>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</si>
  <si>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</si>
  <si>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</si>
  <si>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</si>
  <si>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</si>
  <si>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</si>
  <si>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</si>
  <si>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</si>
  <si>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</si>
  <si>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</si>
  <si>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</si>
  <si>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</si>
  <si>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</si>
  <si>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</si>
  <si>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</si>
  <si>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</si>
  <si>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</si>
  <si>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</si>
  <si>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</si>
  <si>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</si>
  <si>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</si>
  <si>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</si>
  <si>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</si>
  <si>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</si>
  <si>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</si>
  <si>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</si>
  <si>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</si>
  <si>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</si>
  <si>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</si>
  <si>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</si>
  <si>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</si>
  <si>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</si>
  <si>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</si>
  <si>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</si>
  <si>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</si>
  <si>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</si>
  <si>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</si>
  <si>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</si>
  <si>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</si>
  <si>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</si>
  <si>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</si>
  <si>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</si>
  <si>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</si>
  <si>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</si>
  <si>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</si>
  <si>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</si>
  <si>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</si>
  <si>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</si>
  <si>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</si>
  <si>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</si>
  <si>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</si>
  <si>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</si>
  <si>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</si>
  <si>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</si>
  <si>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</si>
  <si>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</si>
  <si>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</si>
  <si>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</si>
  <si>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</si>
  <si>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</si>
  <si>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</si>
  <si>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</si>
  <si>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</si>
  <si>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</si>
  <si>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</si>
  <si>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</si>
  <si>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</si>
  <si>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</si>
  <si>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</si>
  <si>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</si>
  <si>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</si>
  <si>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</si>
  <si>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</si>
  <si>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</si>
  <si>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</si>
  <si>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</si>
  <si>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</si>
  <si>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</si>
  <si>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</si>
  <si>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</si>
  <si>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</si>
  <si>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</si>
  <si>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</si>
  <si>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</si>
  <si>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</si>
  <si>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</si>
  <si>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</si>
  <si>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</si>
  <si>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</si>
  <si>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</si>
  <si>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</si>
  <si>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</si>
  <si>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</si>
  <si>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</si>
  <si>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</si>
  <si>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</si>
  <si>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</si>
  <si>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</si>
  <si>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</si>
  <si>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</si>
  <si>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</si>
  <si>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</si>
  <si>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</si>
  <si>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</si>
  <si>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</si>
  <si>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</si>
  <si>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</si>
  <si>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</si>
  <si>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</si>
  <si>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</si>
  <si>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</si>
  <si>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</si>
  <si>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</si>
  <si>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</si>
  <si>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</si>
  <si>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</si>
  <si>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</si>
  <si>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</si>
  <si>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</si>
  <si>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</si>
  <si>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</si>
  <si>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</si>
  <si>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</si>
  <si>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</si>
  <si>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</si>
  <si>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</si>
  <si>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</si>
  <si>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</si>
  <si>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</si>
  <si>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</si>
  <si>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</si>
  <si>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</si>
  <si>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</si>
  <si>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</si>
  <si>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</si>
  <si>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</si>
  <si>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</si>
  <si>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</si>
  <si>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</si>
  <si>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</si>
  <si>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</si>
  <si>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</si>
  <si>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</si>
  <si>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</si>
  <si>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</si>
  <si>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</si>
  <si>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</si>
  <si>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</si>
  <si>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</si>
  <si>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</si>
  <si>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</si>
  <si>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</si>
  <si>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</si>
  <si>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</si>
  <si>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</si>
  <si>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</si>
  <si>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</si>
  <si>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</si>
  <si>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</si>
  <si>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</si>
  <si>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</si>
  <si>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</si>
  <si>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</si>
  <si>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</si>
  <si>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</si>
  <si>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</si>
  <si>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</si>
  <si>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</si>
  <si>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</si>
  <si>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</si>
  <si>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</si>
  <si>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</si>
  <si>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</si>
  <si>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</si>
  <si>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</si>
  <si>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</si>
  <si>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</si>
  <si>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</si>
  <si>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</si>
  <si>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</si>
  <si>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</si>
  <si>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</si>
  <si>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</si>
  <si>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</si>
  <si>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</si>
  <si>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</si>
  <si>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</si>
  <si>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</si>
  <si>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</si>
  <si>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</si>
  <si>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</si>
  <si>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</si>
  <si>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</si>
  <si>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</si>
  <si>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</si>
  <si>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</si>
  <si>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</si>
  <si>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</si>
  <si>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</si>
  <si>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</si>
  <si>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</si>
  <si>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</si>
  <si>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</si>
  <si>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</si>
  <si>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</si>
  <si>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</si>
  <si>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</si>
  <si>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</si>
  <si>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</si>
  <si>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</si>
  <si>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</si>
  <si>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</si>
  <si>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</si>
  <si>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</si>
  <si>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</si>
  <si>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</si>
  <si>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</si>
  <si>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</si>
  <si>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</si>
  <si>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</si>
  <si>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</si>
  <si>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</si>
  <si>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</si>
  <si>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</si>
  <si>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</si>
  <si>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</si>
  <si>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</si>
  <si>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</si>
  <si>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</si>
  <si>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</si>
  <si>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</si>
  <si>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</si>
  <si>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</si>
  <si>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</si>
  <si>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</si>
  <si>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</si>
  <si>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</si>
  <si>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</si>
  <si>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</si>
  <si>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</si>
  <si>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</si>
  <si>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</si>
  <si>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</si>
  <si>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</si>
  <si>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</si>
  <si>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</si>
  <si>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</si>
  <si>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</si>
  <si>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</si>
  <si>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</si>
  <si>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</si>
  <si>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</si>
  <si>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</si>
  <si>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</si>
  <si>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</si>
  <si>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</si>
  <si>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</si>
  <si>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</si>
  <si>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</si>
  <si>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</si>
  <si>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</si>
  <si>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</si>
  <si>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</si>
  <si>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</si>
  <si>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</si>
  <si>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</si>
  <si>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</si>
  <si>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</si>
  <si>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</si>
  <si>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</si>
  <si>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</si>
  <si>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</si>
  <si>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</si>
  <si>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</si>
  <si>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</si>
  <si>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</si>
  <si>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</si>
  <si>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</si>
  <si>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</si>
  <si>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</si>
  <si>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</si>
  <si>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</si>
  <si>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</si>
  <si>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</si>
  <si>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</si>
  <si>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</si>
  <si>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</si>
  <si>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</si>
  <si>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</si>
  <si>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</si>
  <si>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</si>
  <si>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</si>
  <si>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</si>
  <si>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</si>
  <si>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</si>
  <si>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</si>
  <si>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</si>
  <si>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</si>
  <si>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</si>
  <si>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</si>
  <si>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</si>
  <si>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</si>
  <si>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</si>
  <si>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</si>
  <si>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</si>
  <si>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</si>
  <si>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</si>
  <si>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</si>
  <si>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</si>
  <si>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</si>
  <si>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</si>
  <si>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</si>
  <si>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</si>
  <si>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</si>
  <si>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</si>
  <si>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</si>
  <si>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</si>
  <si>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</si>
  <si>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</si>
  <si>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</si>
  <si>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</si>
  <si>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</si>
  <si>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</si>
  <si>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</si>
  <si>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</si>
  <si>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</si>
  <si>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</si>
  <si>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</si>
  <si>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</si>
  <si>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</si>
  <si>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</si>
  <si>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</si>
  <si>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</si>
  <si>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</si>
  <si>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</si>
  <si>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</si>
  <si>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</si>
  <si>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</si>
  <si>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</si>
  <si>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</si>
  <si>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</si>
  <si>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</si>
  <si>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</si>
  <si>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</si>
  <si>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</si>
  <si>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</si>
  <si>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</si>
  <si>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</si>
  <si>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</si>
  <si>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</si>
  <si>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</si>
  <si>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</si>
  <si>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</si>
  <si>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</si>
  <si>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</si>
  <si>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</si>
  <si>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</si>
  <si>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</si>
  <si>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</si>
  <si>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</si>
  <si>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</si>
  <si>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</si>
  <si>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</si>
  <si>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</si>
  <si>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</si>
  <si>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</si>
  <si>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</si>
  <si>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</si>
  <si>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</si>
  <si>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</si>
  <si>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</si>
  <si>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</si>
  <si>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</si>
  <si>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</si>
  <si>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</si>
  <si>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</si>
  <si>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</si>
  <si>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</si>
  <si>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</si>
  <si>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</si>
  <si>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</si>
  <si>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</si>
  <si>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</si>
  <si>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</si>
  <si>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</si>
  <si>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</si>
  <si>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</si>
  <si>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</si>
  <si>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</si>
  <si>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</si>
  <si>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</si>
  <si>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</si>
  <si>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</si>
  <si>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</si>
  <si>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</si>
  <si>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</si>
  <si>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</si>
  <si>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</si>
  <si>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</si>
  <si>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</si>
  <si>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</si>
  <si>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</si>
  <si>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</si>
  <si>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</si>
  <si>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</si>
  <si>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</si>
  <si>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</si>
  <si>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</si>
  <si>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</si>
  <si>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</si>
  <si>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</si>
  <si>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</si>
  <si>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</si>
  <si>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</si>
  <si>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</si>
  <si>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</si>
  <si>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</si>
  <si>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</si>
  <si>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</si>
  <si>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</si>
  <si>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</si>
  <si>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</si>
  <si>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</si>
  <si>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</si>
  <si>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</si>
  <si>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</si>
  <si>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</si>
  <si>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</si>
  <si>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</si>
  <si>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</si>
  <si>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</si>
  <si>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</si>
  <si>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</si>
  <si>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</si>
  <si>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</si>
  <si>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</si>
  <si>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</si>
  <si>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</si>
  <si>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</si>
  <si>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</si>
  <si>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</si>
  <si>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</si>
  <si>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</si>
  <si>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</si>
  <si>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</si>
  <si>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</si>
  <si>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</si>
  <si>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</si>
  <si>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</si>
  <si>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</si>
  <si>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</si>
  <si>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</si>
  <si>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</si>
  <si>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</si>
  <si>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</si>
  <si>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</si>
  <si>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</si>
  <si>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</si>
  <si>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</si>
  <si>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</si>
  <si>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</si>
  <si>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</si>
  <si>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</si>
  <si>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</si>
  <si>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</si>
  <si>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</si>
  <si>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</si>
  <si>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</si>
  <si>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</si>
  <si>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</si>
  <si>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</si>
  <si>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</si>
  <si>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</si>
  <si>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</si>
  <si>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</si>
  <si>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</si>
  <si>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</si>
  <si>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</si>
  <si>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</si>
  <si>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</si>
  <si>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</si>
  <si>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</si>
  <si>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</si>
  <si>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</si>
  <si>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</si>
  <si>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</si>
  <si>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</si>
  <si>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</si>
  <si>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</si>
  <si>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</si>
  <si>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</si>
  <si>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</si>
  <si>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</si>
  <si>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</si>
  <si>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</si>
  <si>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</si>
  <si>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</si>
  <si>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</si>
  <si>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</si>
  <si>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</si>
  <si>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</si>
  <si>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</si>
  <si>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</si>
  <si>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</si>
  <si>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</si>
  <si>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</si>
  <si>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</si>
  <si>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</si>
  <si>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</si>
  <si>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</si>
  <si>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</si>
  <si>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</si>
  <si>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</si>
  <si>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</si>
  <si>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</si>
  <si>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</si>
  <si>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</si>
  <si>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</si>
  <si>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</si>
  <si>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</si>
  <si>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</si>
  <si>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</si>
  <si>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</si>
  <si>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</si>
  <si>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</si>
  <si>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</si>
  <si>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</si>
  <si>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</si>
  <si>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</si>
  <si>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</si>
  <si>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</si>
  <si>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</si>
  <si>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</si>
  <si>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</si>
  <si>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</si>
  <si>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</si>
  <si>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</si>
  <si>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</si>
  <si>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</si>
  <si>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</si>
  <si>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</si>
  <si>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</si>
  <si>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</si>
  <si>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</si>
  <si>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</si>
  <si>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</si>
  <si>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</si>
  <si>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</si>
  <si>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</si>
  <si>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</si>
  <si>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</si>
  <si>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</si>
  <si>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</si>
  <si>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</si>
  <si>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</si>
  <si>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</si>
  <si>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</si>
  <si>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</si>
  <si>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</si>
  <si>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</si>
  <si>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</si>
  <si>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</si>
  <si>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</si>
  <si>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</si>
  <si>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</si>
  <si>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</si>
  <si>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</si>
  <si>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</si>
  <si>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</si>
  <si>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</si>
  <si>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</si>
  <si>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</si>
  <si>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</si>
  <si>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</si>
  <si>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</si>
  <si>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</si>
  <si>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</si>
  <si>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</si>
  <si>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</si>
  <si>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</si>
  <si>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</si>
  <si>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</si>
  <si>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</si>
  <si>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</si>
  <si>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</si>
  <si>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</si>
  <si>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</si>
  <si>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</si>
  <si>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</si>
  <si>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</si>
  <si>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</si>
  <si>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</si>
  <si>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</si>
  <si>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</si>
  <si>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</si>
  <si>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</si>
  <si>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</si>
  <si>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</si>
  <si>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</si>
  <si>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</si>
  <si>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</si>
  <si>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</si>
  <si>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</si>
  <si>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</si>
  <si>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</si>
  <si>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</si>
  <si>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</si>
  <si>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</si>
  <si>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</si>
  <si>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</si>
  <si>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</si>
  <si>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</si>
  <si>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</si>
  <si>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</si>
  <si>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</si>
  <si>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</si>
  <si>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</si>
  <si>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</si>
  <si>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</si>
  <si>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</si>
  <si>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</si>
  <si>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</si>
  <si>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</si>
  <si>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</si>
  <si>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</si>
  <si>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</si>
  <si>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</si>
  <si>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</si>
  <si>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</si>
  <si>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</si>
  <si>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</si>
  <si>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</si>
  <si>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</si>
  <si>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</si>
  <si>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</si>
  <si>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</si>
  <si>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</si>
  <si>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</si>
  <si>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</si>
  <si>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</si>
  <si>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</si>
  <si>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</si>
  <si>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</si>
  <si>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</si>
  <si>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</si>
  <si>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</si>
  <si>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</si>
  <si>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</si>
  <si>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</si>
  <si>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</si>
  <si>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</si>
  <si>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</si>
  <si>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</si>
  <si>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</si>
  <si>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</si>
  <si>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</si>
  <si>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</si>
  <si>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</si>
  <si>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</si>
  <si>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</si>
  <si>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</si>
  <si>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</si>
  <si>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</si>
  <si>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</si>
  <si>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</si>
  <si>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</si>
  <si>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</si>
  <si>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</si>
  <si>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</si>
  <si>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</si>
  <si>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</si>
  <si>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</si>
  <si>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</si>
  <si>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</si>
  <si>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</si>
  <si>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</si>
  <si>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</si>
  <si>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</si>
  <si>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</si>
  <si>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</si>
  <si>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</si>
  <si>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</si>
  <si>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</si>
  <si>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</si>
  <si>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</si>
  <si>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</si>
  <si>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</si>
  <si>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</si>
  <si>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</si>
  <si>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</si>
  <si>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</si>
  <si>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</si>
  <si>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</si>
  <si>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</si>
  <si>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</si>
  <si>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</si>
  <si>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</si>
  <si>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</si>
  <si>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</si>
  <si>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</si>
  <si>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</si>
  <si>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</si>
  <si>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</si>
  <si>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</si>
  <si>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</si>
  <si>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</si>
  <si>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</si>
  <si>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</si>
  <si>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</si>
  <si>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</si>
  <si>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</si>
  <si>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</si>
  <si>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</si>
  <si>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</si>
  <si>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</si>
  <si>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</si>
  <si>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</si>
  <si>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</si>
  <si>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</si>
  <si>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</si>
  <si>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</si>
  <si>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</si>
  <si>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</si>
  <si>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</si>
  <si>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</si>
  <si>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</si>
  <si>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</si>
  <si>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</si>
  <si>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</si>
  <si>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</si>
  <si>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</si>
  <si>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</si>
  <si>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</si>
  <si>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</si>
  <si>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</si>
  <si>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</si>
  <si>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</si>
  <si>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</si>
  <si>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</si>
  <si>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</si>
  <si>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</si>
  <si>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</si>
  <si>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</si>
  <si>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</si>
  <si>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</si>
  <si>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</si>
  <si>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</si>
  <si>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</si>
  <si>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</si>
  <si>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</si>
  <si>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</si>
  <si>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</si>
  <si>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</si>
  <si>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</si>
  <si>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</si>
  <si>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</si>
  <si>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</si>
  <si>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</si>
  <si>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</si>
  <si>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</si>
  <si>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</si>
  <si>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</si>
  <si>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</si>
  <si>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</si>
  <si>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</si>
  <si>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</si>
  <si>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</si>
  <si>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</si>
  <si>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</si>
  <si>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</si>
  <si>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</si>
  <si>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</si>
  <si>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</si>
  <si>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</si>
  <si>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</si>
  <si>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</si>
  <si>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</si>
  <si>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</si>
  <si>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</si>
  <si>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</si>
  <si>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</si>
  <si>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</si>
  <si>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</si>
  <si>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</si>
  <si>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</si>
  <si>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</si>
  <si>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</si>
  <si>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</si>
  <si>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</si>
  <si>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</si>
  <si>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</si>
  <si>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</si>
  <si>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</si>
  <si>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</si>
  <si>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</si>
  <si>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</si>
  <si>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</si>
  <si>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</si>
  <si>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</si>
  <si>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</si>
  <si>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</si>
  <si>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</si>
  <si>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</si>
  <si>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</si>
  <si>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</si>
  <si>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</si>
  <si>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</si>
  <si>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</si>
  <si>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</si>
  <si>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</si>
  <si>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</si>
  <si>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</si>
  <si>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</si>
  <si>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</si>
  <si>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</si>
  <si>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</si>
  <si>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</si>
  <si>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</si>
  <si>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</si>
  <si>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</si>
  <si>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</si>
  <si>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</si>
  <si>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</si>
  <si>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</si>
  <si>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</si>
  <si>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</si>
  <si>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</si>
  <si>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</si>
  <si>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</si>
  <si>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</si>
  <si>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</si>
  <si>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</si>
  <si>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</si>
  <si>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</si>
  <si>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</si>
  <si>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</si>
  <si>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</si>
  <si>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</si>
  <si>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</si>
  <si>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</si>
  <si>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</si>
  <si>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</si>
  <si>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</si>
  <si>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</si>
  <si>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</si>
  <si>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</si>
  <si>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</si>
  <si>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</si>
  <si>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</si>
  <si>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</si>
  <si>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</si>
  <si>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</si>
  <si>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</si>
  <si>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</si>
  <si>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</si>
  <si>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</si>
  <si>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</si>
  <si>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</si>
  <si>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</si>
  <si>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</si>
  <si>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</si>
  <si>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</si>
  <si>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</si>
  <si>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</si>
  <si>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</si>
  <si>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</si>
  <si>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</si>
  <si>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</si>
  <si>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</si>
  <si>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</si>
  <si>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</si>
  <si>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</si>
  <si>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</si>
  <si>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</si>
  <si>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</si>
  <si>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</si>
  <si>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</si>
  <si>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</si>
  <si>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</si>
  <si>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</si>
  <si>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</si>
  <si>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</si>
  <si>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</si>
  <si>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</si>
  <si>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</si>
  <si>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</si>
  <si>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</si>
  <si>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</si>
  <si>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</si>
  <si>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</si>
  <si>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</si>
  <si>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</si>
  <si>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</si>
  <si>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</si>
  <si>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</si>
  <si>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</si>
  <si>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</si>
  <si>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</si>
  <si>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</si>
  <si>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</si>
  <si>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</si>
  <si>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</si>
  <si>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</si>
  <si>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</si>
  <si>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</si>
  <si>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</si>
  <si>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</si>
  <si>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</si>
  <si>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</si>
  <si>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</si>
  <si>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</si>
  <si>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</si>
  <si>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</si>
  <si>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</si>
  <si>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</si>
  <si>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</si>
  <si>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</si>
  <si>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</si>
  <si>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</si>
  <si>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</si>
  <si>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</si>
  <si>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</si>
  <si>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</si>
  <si>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</si>
  <si>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</si>
  <si>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</si>
  <si>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</si>
  <si>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</si>
  <si>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</si>
  <si>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</si>
  <si>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</si>
  <si>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</si>
  <si>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</si>
  <si>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</si>
  <si>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</si>
  <si>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</si>
  <si>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</si>
  <si>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</si>
  <si>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</si>
  <si>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</si>
  <si>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</si>
  <si>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</si>
  <si>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</si>
  <si>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</si>
  <si>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</si>
  <si>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</si>
  <si>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</si>
  <si>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</si>
  <si>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</si>
  <si>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</si>
  <si>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</si>
  <si>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</si>
  <si>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</si>
  <si>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</si>
  <si>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</si>
  <si>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</si>
  <si>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</si>
  <si>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</si>
  <si>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</si>
  <si>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</si>
  <si>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</si>
  <si>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</si>
  <si>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</si>
  <si>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</si>
  <si>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</si>
  <si>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</si>
  <si>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</si>
  <si>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</si>
  <si>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</si>
  <si>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</si>
  <si>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</si>
  <si>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</si>
  <si>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</si>
  <si>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</si>
  <si>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</si>
  <si>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</si>
  <si>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</si>
  <si>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</si>
  <si>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</si>
  <si>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</si>
  <si>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</si>
  <si>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</si>
  <si>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</si>
  <si>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</si>
  <si>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</si>
  <si>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</si>
  <si>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</si>
  <si>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</si>
  <si>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</si>
  <si>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</si>
  <si>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</si>
  <si>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</si>
  <si>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</si>
  <si>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</si>
  <si>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</si>
  <si>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</si>
  <si>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</si>
  <si>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</si>
  <si>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</si>
  <si>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</si>
  <si>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</si>
  <si>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</si>
  <si>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</si>
  <si>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</si>
  <si>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</si>
  <si>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</si>
  <si>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</si>
  <si>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</si>
  <si>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</si>
  <si>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</si>
  <si>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</si>
  <si>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</si>
  <si>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</si>
  <si>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</si>
  <si>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</si>
  <si>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</si>
  <si>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</si>
  <si>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</si>
  <si>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</si>
  <si>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</si>
  <si>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</si>
  <si>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</si>
  <si>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</si>
  <si>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</si>
  <si>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</si>
  <si>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</si>
  <si>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</si>
  <si>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</si>
  <si>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</si>
  <si>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</si>
  <si>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</si>
  <si>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</si>
  <si>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</si>
  <si>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</si>
  <si>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</si>
  <si>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</si>
  <si>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</si>
  <si>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</si>
  <si>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</si>
  <si>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</si>
  <si>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</si>
  <si>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</si>
  <si>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</si>
  <si>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</si>
  <si>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</si>
  <si>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</si>
  <si>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</si>
  <si>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</si>
  <si>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</si>
  <si>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</si>
  <si>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</si>
  <si>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</si>
  <si>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</si>
  <si>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</si>
  <si>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</si>
  <si>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</si>
  <si>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</si>
  <si>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</si>
  <si>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</si>
  <si>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</si>
  <si>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</si>
  <si>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</si>
  <si>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</si>
  <si>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</si>
  <si>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</si>
  <si>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</si>
  <si>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</si>
  <si>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</si>
  <si>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</si>
  <si>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</si>
  <si>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</si>
  <si>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</si>
  <si>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</si>
  <si>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</si>
  <si>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</si>
  <si>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</si>
  <si>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</si>
  <si>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</si>
  <si>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</si>
  <si>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</si>
  <si>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</si>
  <si>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</si>
  <si>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</si>
  <si>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</si>
  <si>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</si>
  <si>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</si>
  <si>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</si>
  <si>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</si>
  <si>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</si>
  <si>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</si>
  <si>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</si>
  <si>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</si>
  <si>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</si>
  <si>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</si>
  <si>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</si>
  <si>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</si>
  <si>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</si>
  <si>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</si>
  <si>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</si>
  <si>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</si>
  <si>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</si>
  <si>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</si>
  <si>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</si>
  <si>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</si>
  <si>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</si>
  <si>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</si>
  <si>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</si>
  <si>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</si>
  <si>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</si>
  <si>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</si>
  <si>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</si>
  <si>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</si>
  <si>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</si>
  <si>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</si>
  <si>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</si>
  <si>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</si>
  <si>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</si>
  <si>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</si>
  <si>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</si>
  <si>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</si>
  <si>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</si>
  <si>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</si>
  <si>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</si>
  <si>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</si>
  <si>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</si>
  <si>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</si>
  <si>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</si>
  <si>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</si>
  <si>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</si>
  <si>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</si>
  <si>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</si>
  <si>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</si>
  <si>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</si>
  <si>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</si>
  <si>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</si>
  <si>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</si>
  <si>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</si>
  <si>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</si>
  <si>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</si>
  <si>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</si>
  <si>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</si>
  <si>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</si>
  <si>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</si>
  <si>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</si>
  <si>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</si>
  <si>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</si>
  <si>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</si>
  <si>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</si>
  <si>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</si>
  <si>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</si>
  <si>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</si>
  <si>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</si>
  <si>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</si>
  <si>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</si>
  <si>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</si>
  <si>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</si>
  <si>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</si>
  <si>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</si>
  <si>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</si>
  <si>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</si>
  <si>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</si>
  <si>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</si>
  <si>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</si>
  <si>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</si>
  <si>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</si>
  <si>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</si>
  <si>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</si>
  <si>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</si>
  <si>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</si>
  <si>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</si>
  <si>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</si>
  <si>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</si>
  <si>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</si>
  <si>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</si>
  <si>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</si>
  <si>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</si>
  <si>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</si>
  <si>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</si>
  <si>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</si>
  <si>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</si>
  <si>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</si>
  <si>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</si>
  <si>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</si>
  <si>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</si>
  <si>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</si>
  <si>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</si>
  <si>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</si>
  <si>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</si>
  <si>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</si>
  <si>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</si>
  <si>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</si>
  <si>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</si>
  <si>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</si>
  <si>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</si>
  <si>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</si>
  <si>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</si>
  <si>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</si>
  <si>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</si>
  <si>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</si>
  <si>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</si>
  <si>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</si>
  <si>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</si>
  <si>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</si>
  <si>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</si>
  <si>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</si>
  <si>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</si>
  <si>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</si>
  <si>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</si>
  <si>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</si>
  <si>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</si>
  <si>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</si>
  <si>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</si>
  <si>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</si>
  <si>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</si>
  <si>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</si>
  <si>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</si>
  <si>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</si>
  <si>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</si>
  <si>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</si>
  <si>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</si>
  <si>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</si>
  <si>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</si>
  <si>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</si>
  <si>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</si>
  <si>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</si>
  <si>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</si>
  <si>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</si>
  <si>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</si>
  <si>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</si>
  <si>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</si>
  <si>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</si>
  <si>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</si>
  <si>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</si>
  <si>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</si>
  <si>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</si>
  <si>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</si>
  <si>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</si>
  <si>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</si>
  <si>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</si>
  <si>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</si>
  <si>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</si>
  <si>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</si>
  <si>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</si>
  <si>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</si>
  <si>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</si>
  <si>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</si>
  <si>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</si>
  <si>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</si>
  <si>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</si>
  <si>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</si>
  <si>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</si>
  <si>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</si>
  <si>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</si>
  <si>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</si>
  <si>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</si>
  <si>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</si>
  <si>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</si>
  <si>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</si>
  <si>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</si>
  <si>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</si>
  <si>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</si>
  <si>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</si>
  <si>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</si>
  <si>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</si>
  <si>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</si>
  <si>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</si>
  <si>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</si>
  <si>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</si>
  <si>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</si>
  <si>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</si>
  <si>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</si>
  <si>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</si>
  <si>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</si>
  <si>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</si>
  <si>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</si>
  <si>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</si>
  <si>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</si>
  <si>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</si>
  <si>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</si>
  <si>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</si>
  <si>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</si>
  <si>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</si>
  <si>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</si>
  <si>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</si>
  <si>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</si>
  <si>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</si>
  <si>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</si>
  <si>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</si>
  <si>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</si>
  <si>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</si>
  <si>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</si>
  <si>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</si>
  <si>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</si>
  <si>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</si>
  <si>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</si>
  <si>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</si>
  <si>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</si>
  <si>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</si>
  <si>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</si>
  <si>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</si>
  <si>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</si>
  <si>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</si>
  <si>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</si>
  <si>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</si>
  <si>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</si>
  <si>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</si>
  <si>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</si>
  <si>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</si>
  <si>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</si>
  <si>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</si>
  <si>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</si>
  <si>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</si>
  <si>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</si>
  <si>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</si>
  <si>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</si>
  <si>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</si>
  <si>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</si>
  <si>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</si>
  <si>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</si>
  <si>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</si>
  <si>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</si>
  <si>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</si>
  <si>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</si>
  <si>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</si>
  <si>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</si>
  <si>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</si>
  <si>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</si>
  <si>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</si>
  <si>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</si>
  <si>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</si>
  <si>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</si>
  <si>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</si>
  <si>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</si>
  <si>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</si>
  <si>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</si>
  <si>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</si>
  <si>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</si>
  <si>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</si>
  <si>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</si>
  <si>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</si>
  <si>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</si>
  <si>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</si>
  <si>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</si>
  <si>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</si>
  <si>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</si>
  <si>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</si>
  <si>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</si>
  <si>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</si>
  <si>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</si>
  <si>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</si>
  <si>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</si>
  <si>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</si>
  <si>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</si>
  <si>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</si>
  <si>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</si>
  <si>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</si>
  <si>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</si>
  <si>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</si>
  <si>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</si>
  <si>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</si>
  <si>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</si>
  <si>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</si>
  <si>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</si>
  <si>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</si>
  <si>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</si>
  <si>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</si>
  <si>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</si>
  <si>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</si>
  <si>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</si>
  <si>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</si>
  <si>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</si>
  <si>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</si>
  <si>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</si>
  <si>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</si>
  <si>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</si>
  <si>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</si>
  <si>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</si>
  <si>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</si>
  <si>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</si>
  <si>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</si>
  <si>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</si>
  <si>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</si>
  <si>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</si>
  <si>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</si>
  <si>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</si>
  <si>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</si>
  <si>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</si>
  <si>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</si>
  <si>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</si>
  <si>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</si>
  <si>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</si>
  <si>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</si>
  <si>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</si>
  <si>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</si>
  <si>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</si>
  <si>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</si>
  <si>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</si>
  <si>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</si>
  <si>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</si>
  <si>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</si>
  <si>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</si>
  <si>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</si>
  <si>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</si>
  <si>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</si>
  <si>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</si>
  <si>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</si>
  <si>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</si>
  <si>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</si>
  <si>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</si>
  <si>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</si>
  <si>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</si>
  <si>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</si>
  <si>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</si>
  <si>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</si>
  <si>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</si>
  <si>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</si>
  <si>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</si>
  <si>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</si>
  <si>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</si>
  <si>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</si>
  <si>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</si>
  <si>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</si>
  <si>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</si>
  <si>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</si>
  <si>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</si>
  <si>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</si>
  <si>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</si>
  <si>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</si>
  <si>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</si>
  <si>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</si>
  <si>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</si>
  <si>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</si>
  <si>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</si>
  <si>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</si>
  <si>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</si>
  <si>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</si>
  <si>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</si>
  <si>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</si>
  <si>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</si>
  <si>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</si>
  <si>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</si>
  <si>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</si>
  <si>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</si>
  <si>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</si>
  <si>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</si>
  <si>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</si>
  <si>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</si>
  <si>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</si>
  <si>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</si>
  <si>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</si>
  <si>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</si>
  <si>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</si>
  <si>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</si>
  <si>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</si>
  <si>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</si>
  <si>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</si>
  <si>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</si>
  <si>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</si>
  <si>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</si>
  <si>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</si>
  <si>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</si>
  <si>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</si>
  <si>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</si>
  <si>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</si>
  <si>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</si>
  <si>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</si>
  <si>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</si>
  <si>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</si>
  <si>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</si>
  <si>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</si>
  <si>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</si>
  <si>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</si>
  <si>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</si>
  <si>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</si>
  <si>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</si>
  <si>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</si>
  <si>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</si>
  <si>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</si>
  <si>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</si>
  <si>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</si>
  <si>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</si>
  <si>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</si>
  <si>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</si>
  <si>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</si>
  <si>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</si>
  <si>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</si>
  <si>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</si>
  <si>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</si>
  <si>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</si>
  <si>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</si>
  <si>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</si>
  <si>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</si>
  <si>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</si>
  <si>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</si>
  <si>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</si>
  <si>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</si>
  <si>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</si>
  <si>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</si>
  <si>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</si>
  <si>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</si>
  <si>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</si>
  <si>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</si>
  <si>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</si>
  <si>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</si>
  <si>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</si>
  <si>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</si>
  <si>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</si>
  <si>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</si>
  <si>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</si>
  <si>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</si>
  <si>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</si>
  <si>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</si>
  <si>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</si>
  <si>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</si>
  <si>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</si>
  <si>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</si>
  <si>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</si>
  <si>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</si>
  <si>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</si>
  <si>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</si>
  <si>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</si>
  <si>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</si>
  <si>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</si>
  <si>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</si>
  <si>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</si>
  <si>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</si>
  <si>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</si>
  <si>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</si>
  <si>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</si>
  <si>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</si>
  <si>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</si>
  <si>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</si>
  <si>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</si>
  <si>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</si>
  <si>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</si>
  <si>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</si>
  <si>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</si>
  <si>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</si>
  <si>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</si>
  <si>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</si>
  <si>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</si>
  <si>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</si>
  <si>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</si>
  <si>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</si>
  <si>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</si>
  <si>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</si>
  <si>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</si>
  <si>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</si>
  <si>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</si>
  <si>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</si>
  <si>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</si>
  <si>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</si>
  <si>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</si>
  <si>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</si>
  <si>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</si>
  <si>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</si>
  <si>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</si>
  <si>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</si>
  <si>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</si>
  <si>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</si>
  <si>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</si>
  <si>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</si>
  <si>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</si>
  <si>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</si>
  <si>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</si>
  <si>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</si>
  <si>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</si>
  <si>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</si>
  <si>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</si>
  <si>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</si>
  <si>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</si>
  <si>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</si>
  <si>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</si>
  <si>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</si>
  <si>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</si>
  <si>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</si>
  <si>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</si>
  <si>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</si>
  <si>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</si>
  <si>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</si>
  <si>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</si>
  <si>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</si>
  <si>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</si>
  <si>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</si>
  <si>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</si>
  <si>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</si>
  <si>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</si>
  <si>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</si>
  <si>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</si>
  <si>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</si>
  <si>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</si>
  <si>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</si>
  <si>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</si>
  <si>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</si>
  <si>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</si>
  <si>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</si>
  <si>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</si>
  <si>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</si>
  <si>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</si>
  <si>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</si>
  <si>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</si>
  <si>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</si>
  <si>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</si>
  <si>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</si>
  <si>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</si>
  <si>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</si>
  <si>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</si>
  <si>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</si>
  <si>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</si>
  <si>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</si>
  <si>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</si>
  <si>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</si>
  <si>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</si>
  <si>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</si>
  <si>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</si>
  <si>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</si>
  <si>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</si>
  <si>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</si>
  <si>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</si>
  <si>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</si>
  <si>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</si>
  <si>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</si>
  <si>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</si>
  <si>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</si>
  <si>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</si>
  <si>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</si>
  <si>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</si>
  <si>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</si>
  <si>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</si>
  <si>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</si>
  <si>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</si>
  <si>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</si>
  <si>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</si>
  <si>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</si>
  <si>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</si>
  <si>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</si>
  <si>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</si>
  <si>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</si>
  <si>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</si>
  <si>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</si>
  <si>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</si>
  <si>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</si>
  <si>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</si>
  <si>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</si>
  <si>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</si>
  <si>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</si>
  <si>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</si>
  <si>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</si>
  <si>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</si>
  <si>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</si>
  <si>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</si>
  <si>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</si>
  <si>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</si>
  <si>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</si>
  <si>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</si>
  <si>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</si>
  <si>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</si>
  <si>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</si>
  <si>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</si>
  <si>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</si>
  <si>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</si>
  <si>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</si>
  <si>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</si>
  <si>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</si>
  <si>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</si>
  <si>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</si>
  <si>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</si>
  <si>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</si>
  <si>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</si>
  <si>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</si>
  <si>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</si>
  <si>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</si>
  <si>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</si>
  <si>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</si>
  <si>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</si>
  <si>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</si>
  <si>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</si>
  <si>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</si>
  <si>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</si>
  <si>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</si>
  <si>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</si>
  <si>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</si>
  <si>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</si>
  <si>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</si>
  <si>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</si>
  <si>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</si>
  <si>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</si>
  <si>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</si>
  <si>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</si>
  <si>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</si>
  <si>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</si>
  <si>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</si>
  <si>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</si>
  <si>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</si>
  <si>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</si>
  <si>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</si>
  <si>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</si>
  <si>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</si>
  <si>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</si>
  <si>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</si>
  <si>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</si>
  <si>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</si>
  <si>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</si>
  <si>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</si>
  <si>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</si>
  <si>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</si>
  <si>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</si>
  <si>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</si>
  <si>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</si>
  <si>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</si>
  <si>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</si>
  <si>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</si>
  <si>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</si>
  <si>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</si>
  <si>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</si>
  <si>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</si>
  <si>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</si>
  <si>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</si>
  <si>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</si>
  <si>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</si>
  <si>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</si>
  <si>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</si>
  <si>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</si>
  <si>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</si>
  <si>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</si>
  <si>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</si>
  <si>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</si>
  <si>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</si>
  <si>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</si>
  <si>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</si>
  <si>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</si>
  <si>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</si>
  <si>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</si>
  <si>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</si>
  <si>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</si>
  <si>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</si>
  <si>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</si>
  <si>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</si>
  <si>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</si>
  <si>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</si>
  <si>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</si>
  <si>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</si>
  <si>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</si>
  <si>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</si>
  <si>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</si>
  <si>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</si>
  <si>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</si>
  <si>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</si>
  <si>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</si>
  <si>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</si>
  <si>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</si>
  <si>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</si>
  <si>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</si>
  <si>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</si>
  <si>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</si>
  <si>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</si>
  <si>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</si>
  <si>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</si>
  <si>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</si>
  <si>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</si>
  <si>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</si>
  <si>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</si>
  <si>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</si>
  <si>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</si>
  <si>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</si>
  <si>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</si>
  <si>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</si>
  <si>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</si>
  <si>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</si>
  <si>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</si>
  <si>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</si>
  <si>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</si>
  <si>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</si>
  <si>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</si>
  <si>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</si>
  <si>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</si>
  <si>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</si>
  <si>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</si>
  <si>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</si>
  <si>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</si>
  <si>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</si>
  <si>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</si>
  <si>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</si>
  <si>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</si>
  <si>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</si>
  <si>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</si>
  <si>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</si>
  <si>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</si>
  <si>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</si>
  <si>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</si>
  <si>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</si>
  <si>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</si>
  <si>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</si>
  <si>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</si>
  <si>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</si>
  <si>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</si>
  <si>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</si>
  <si>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</si>
  <si>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</si>
  <si>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</si>
  <si>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</si>
  <si>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</si>
  <si>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</si>
  <si>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</si>
  <si>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</si>
  <si>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</si>
  <si>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</si>
  <si>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</si>
  <si>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</si>
  <si>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</si>
  <si>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</si>
  <si>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</si>
  <si>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</si>
  <si>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</si>
  <si>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</si>
  <si>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</si>
  <si>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</si>
  <si>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</si>
  <si>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</si>
  <si>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</si>
  <si>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</si>
  <si>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</si>
  <si>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</si>
  <si>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</si>
  <si>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</si>
  <si>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</si>
  <si>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</si>
  <si>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</si>
  <si>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</si>
  <si>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</si>
  <si>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</si>
  <si>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</si>
  <si>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</si>
  <si>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</si>
  <si>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</si>
  <si>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</si>
  <si>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</si>
  <si>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</si>
  <si>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</si>
  <si>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</si>
  <si>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</si>
  <si>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</si>
  <si>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</si>
  <si>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</si>
  <si>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</si>
  <si>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</si>
  <si>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</si>
  <si>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</si>
  <si>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</si>
  <si>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</si>
  <si>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</si>
  <si>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</si>
  <si>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</si>
  <si>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</si>
  <si>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</si>
  <si>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</si>
  <si>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</si>
  <si>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</si>
  <si>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</si>
  <si>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</si>
  <si>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</si>
  <si>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</si>
  <si>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</si>
  <si>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</si>
  <si>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</si>
  <si>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</si>
  <si>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</si>
  <si>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</si>
  <si>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</si>
  <si>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</si>
  <si>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</si>
  <si>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</si>
  <si>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</si>
  <si>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</si>
  <si>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</si>
  <si>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</si>
  <si>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</si>
  <si>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</si>
  <si>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</si>
  <si>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</si>
  <si>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</si>
  <si>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</si>
  <si>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</si>
  <si>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</si>
  <si>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</si>
  <si>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</si>
  <si>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</si>
  <si>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</si>
  <si>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</si>
  <si>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</si>
  <si>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</si>
  <si>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</si>
  <si>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</si>
  <si>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</si>
  <si>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</si>
  <si>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</si>
  <si>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</si>
  <si>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</si>
  <si>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</si>
  <si>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</si>
  <si>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</si>
  <si>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</si>
  <si>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</si>
  <si>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</si>
  <si>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</si>
  <si>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</si>
  <si>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</si>
  <si>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</si>
  <si>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</si>
  <si>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</si>
  <si>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</si>
  <si>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</si>
  <si>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</si>
  <si>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</si>
  <si>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</si>
  <si>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</si>
  <si>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</si>
  <si>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</si>
  <si>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</si>
  <si>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</si>
  <si>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</si>
  <si>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</si>
  <si>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</si>
  <si>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</si>
  <si>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</si>
  <si>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</si>
  <si>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</si>
  <si>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</si>
  <si>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</si>
  <si>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</si>
  <si>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</si>
  <si>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</si>
  <si>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</si>
  <si>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</si>
  <si>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</si>
  <si>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</si>
  <si>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</si>
  <si>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</si>
  <si>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</si>
  <si>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</si>
  <si>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</si>
  <si>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</si>
  <si>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</si>
  <si>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</si>
  <si>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</si>
  <si>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</si>
  <si>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</si>
  <si>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</si>
  <si>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</si>
  <si>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</si>
  <si>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</si>
  <si>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</si>
  <si>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</si>
  <si>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</si>
  <si>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</si>
  <si>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</si>
  <si>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</si>
  <si>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</si>
  <si>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</si>
  <si>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</si>
  <si>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</si>
  <si>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</si>
  <si>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</si>
  <si>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</si>
  <si>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</si>
  <si>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</si>
  <si>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</si>
  <si>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</si>
  <si>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</si>
  <si>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</si>
  <si>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</si>
  <si>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</si>
  <si>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</si>
  <si>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</si>
  <si>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</si>
  <si>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</si>
  <si>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</si>
  <si>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</si>
  <si>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</si>
  <si>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</si>
  <si>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</si>
  <si>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</si>
  <si>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</si>
  <si>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</si>
  <si>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</si>
  <si>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</si>
  <si>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</si>
  <si>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</si>
  <si>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</si>
  <si>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</si>
  <si>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</si>
  <si>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</si>
  <si>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</si>
  <si>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</si>
  <si>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</si>
  <si>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</si>
  <si>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</si>
  <si>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</si>
  <si>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</si>
  <si>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</si>
  <si>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</si>
  <si>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</si>
  <si>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</si>
  <si>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</si>
  <si>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</si>
  <si>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</si>
  <si>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</si>
  <si>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</si>
  <si>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</si>
  <si>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</si>
  <si>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</si>
  <si>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</si>
  <si>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</si>
  <si>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</si>
  <si>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</si>
  <si>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</si>
  <si>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</si>
  <si>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</si>
  <si>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</si>
  <si>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</si>
  <si>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</si>
  <si>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</si>
  <si>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</si>
  <si>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</si>
  <si>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</si>
  <si>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</si>
  <si>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</si>
  <si>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</si>
  <si>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</si>
  <si>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</si>
  <si>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</si>
  <si>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</si>
  <si>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</si>
  <si>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</si>
  <si>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</si>
  <si>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</si>
  <si>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</si>
  <si>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</si>
  <si>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</si>
  <si>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</si>
  <si>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</si>
  <si>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</si>
  <si>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</si>
  <si>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</si>
  <si>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</si>
  <si>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</si>
  <si>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</si>
  <si>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</si>
  <si>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</si>
  <si>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</si>
  <si>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</si>
  <si>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</si>
  <si>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</si>
  <si>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</si>
  <si>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</si>
  <si>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</si>
  <si>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</si>
  <si>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</si>
  <si>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</si>
  <si>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</si>
  <si>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</si>
  <si>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</si>
  <si>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</si>
  <si>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</si>
  <si>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</si>
  <si>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</si>
  <si>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</si>
  <si>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</si>
  <si>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</si>
  <si>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</si>
  <si>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</si>
  <si>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</si>
  <si>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</si>
  <si>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</si>
  <si>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</si>
  <si>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</si>
  <si>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</si>
  <si>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</si>
  <si>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</si>
  <si>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</si>
  <si>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</si>
  <si>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</si>
  <si>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</si>
  <si>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</si>
  <si>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</si>
  <si>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</si>
  <si>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</si>
  <si>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</si>
  <si>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</si>
  <si>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</si>
  <si>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</si>
  <si>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</si>
  <si>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</si>
  <si>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</si>
  <si>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</si>
  <si>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</si>
  <si>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</si>
  <si>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</si>
  <si>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</si>
  <si>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</si>
  <si>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</si>
  <si>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</si>
  <si>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</si>
  <si>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</si>
  <si>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</si>
  <si>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</si>
  <si>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</si>
  <si>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</si>
  <si>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</si>
  <si>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</si>
  <si>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</si>
  <si>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</si>
  <si>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</si>
  <si>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</si>
  <si>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</si>
  <si>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</si>
  <si>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</si>
  <si>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</si>
  <si>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</si>
  <si>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</si>
  <si>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</si>
  <si>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</si>
  <si>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</si>
  <si>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</si>
  <si>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</si>
  <si>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</si>
  <si>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</si>
  <si>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</si>
  <si>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</si>
  <si>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</si>
  <si>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</si>
  <si>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</si>
  <si>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</si>
  <si>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</si>
  <si>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</si>
  <si>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</si>
  <si>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</si>
  <si>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</si>
  <si>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</si>
  <si>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</si>
  <si>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</si>
  <si>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</si>
  <si>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</si>
  <si>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</si>
  <si>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</si>
  <si>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</si>
  <si>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</si>
  <si>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</si>
  <si>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</si>
  <si>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</si>
  <si>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</si>
  <si>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</si>
  <si>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</si>
  <si>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</si>
  <si>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</si>
  <si>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</si>
  <si>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</si>
  <si>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</si>
  <si>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</si>
  <si>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</si>
  <si>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</si>
  <si>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</si>
  <si>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</si>
  <si>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</si>
  <si>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</si>
  <si>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</si>
  <si>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</si>
  <si>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</si>
  <si>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</si>
  <si>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</si>
  <si>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</si>
  <si>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</si>
  <si>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</si>
  <si>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</si>
  <si>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</si>
  <si>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</si>
  <si>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</si>
  <si>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</si>
  <si>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</si>
  <si>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</si>
  <si>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</si>
  <si>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</si>
  <si>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</si>
  <si>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</si>
  <si>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</si>
  <si>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</si>
  <si>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</si>
  <si>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</si>
  <si>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</si>
  <si>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</si>
  <si>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</si>
  <si>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</si>
  <si>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</si>
  <si>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</si>
  <si>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</si>
  <si>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</si>
  <si>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</si>
  <si>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</si>
  <si>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</si>
  <si>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</si>
  <si>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</si>
  <si>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</si>
  <si>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</si>
  <si>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</si>
  <si>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</si>
  <si>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</si>
  <si>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</si>
  <si>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</si>
  <si>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</si>
  <si>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</si>
  <si>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</si>
  <si>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</si>
  <si>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</si>
  <si>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</si>
  <si>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</si>
  <si>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</si>
  <si>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</si>
  <si>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</si>
  <si>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</si>
  <si>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</si>
  <si>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</si>
  <si>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</si>
  <si>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</si>
  <si>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</si>
  <si>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</si>
  <si>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</si>
  <si>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</si>
  <si>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</si>
  <si>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</si>
  <si>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</si>
  <si>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</si>
  <si>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</si>
  <si>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</si>
  <si>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</si>
  <si>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</si>
  <si>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</si>
  <si>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</si>
  <si>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</si>
  <si>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</si>
  <si>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</si>
  <si>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</si>
  <si>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</si>
  <si>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</si>
  <si>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</si>
  <si>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</si>
  <si>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</si>
  <si>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</si>
  <si>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</si>
  <si>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</si>
  <si>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</si>
  <si>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</si>
  <si>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</si>
  <si>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</si>
  <si>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</si>
  <si>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</si>
  <si>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</si>
  <si>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</si>
  <si>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</si>
  <si>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</si>
  <si>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</si>
  <si>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</si>
  <si>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</si>
  <si>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</si>
  <si>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</si>
  <si>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</si>
  <si>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</si>
  <si>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</si>
  <si>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</si>
  <si>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</si>
  <si>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</si>
  <si>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</si>
  <si>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</si>
  <si>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</si>
  <si>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</si>
  <si>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</si>
  <si>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</si>
  <si>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</si>
  <si>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</si>
  <si>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</si>
  <si>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</si>
  <si>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</si>
  <si>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</si>
  <si>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</si>
  <si>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</si>
  <si>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</si>
  <si>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</si>
  <si>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</si>
  <si>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</si>
  <si>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</si>
  <si>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</si>
  <si>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</si>
  <si>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</si>
  <si>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</si>
  <si>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</si>
  <si>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</si>
  <si>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</si>
  <si>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</si>
  <si>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</si>
  <si>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</si>
  <si>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</si>
  <si>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</si>
  <si>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</si>
  <si>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</si>
  <si>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</si>
  <si>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</si>
  <si>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</si>
  <si>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</si>
  <si>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</si>
  <si>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</si>
  <si>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</si>
  <si>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</si>
  <si>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</si>
  <si>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</si>
  <si>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</si>
  <si>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</si>
  <si>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</si>
  <si>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</si>
  <si>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</si>
  <si>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</si>
  <si>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</si>
  <si>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</si>
  <si>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</si>
  <si>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</si>
  <si>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</si>
  <si>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</si>
  <si>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</si>
  <si>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</si>
  <si>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</si>
  <si>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</si>
  <si>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</si>
  <si>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</si>
  <si>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</si>
  <si>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</si>
  <si>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</si>
  <si>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</si>
  <si>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</si>
  <si>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</si>
  <si>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</si>
  <si>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</si>
  <si>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</si>
  <si>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</si>
  <si>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</si>
  <si>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</si>
  <si>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</si>
  <si>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</si>
  <si>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</si>
  <si>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</si>
  <si>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</si>
  <si>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</si>
  <si>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</si>
  <si>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</si>
  <si>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</si>
  <si>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</si>
  <si>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</si>
  <si>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</si>
  <si>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</si>
  <si>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</si>
  <si>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</si>
  <si>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</si>
  <si>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</si>
  <si>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</si>
  <si>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</si>
  <si>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</si>
  <si>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</si>
  <si>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</si>
  <si>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</si>
  <si>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</si>
  <si>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</si>
  <si>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</si>
  <si>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</si>
  <si>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</si>
  <si>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</si>
  <si>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</si>
  <si>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</si>
  <si>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</si>
  <si>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</si>
  <si>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</si>
  <si>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</si>
  <si>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</si>
  <si>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</si>
  <si>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</si>
  <si>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</si>
  <si>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</si>
  <si>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</si>
  <si>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</si>
  <si>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</si>
  <si>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</si>
  <si>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</si>
  <si>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</si>
  <si>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</si>
  <si>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</si>
  <si>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</si>
  <si>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</si>
  <si>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</si>
  <si>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</si>
  <si>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</si>
  <si>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</si>
  <si>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</si>
  <si>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</si>
  <si>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</si>
  <si>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</si>
  <si>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</si>
  <si>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</si>
  <si>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</si>
  <si>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</si>
  <si>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</si>
  <si>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</si>
  <si>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</si>
  <si>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</si>
  <si>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</si>
  <si>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</si>
  <si>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</si>
  <si>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</si>
  <si>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</si>
  <si>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</si>
  <si>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</si>
  <si>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</si>
  <si>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</si>
  <si>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</si>
  <si>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</si>
  <si>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</si>
  <si>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</si>
  <si>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</si>
  <si>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</si>
  <si>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</si>
  <si>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</si>
  <si>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</si>
  <si>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</si>
  <si>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</si>
  <si>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</si>
  <si>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</si>
  <si>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</si>
  <si>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</si>
  <si>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</si>
  <si>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</si>
  <si>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</si>
  <si>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</si>
  <si>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</si>
  <si>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</si>
  <si>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</si>
  <si>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</si>
  <si>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</si>
  <si>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</si>
  <si>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</si>
  <si>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</si>
  <si>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</si>
  <si>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</si>
  <si>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</si>
  <si>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</si>
  <si>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</si>
  <si>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</si>
  <si>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</si>
  <si>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</si>
  <si>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</si>
  <si>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</si>
  <si>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</si>
  <si>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</si>
  <si>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</si>
  <si>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</si>
  <si>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</si>
  <si>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</si>
  <si>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</si>
  <si>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</si>
  <si>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</si>
  <si>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</si>
  <si>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</si>
  <si>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</si>
  <si>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</si>
  <si>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</si>
  <si>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</si>
  <si>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</si>
  <si>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</si>
  <si>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</si>
  <si>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</si>
  <si>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</si>
  <si>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</si>
  <si>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</si>
  <si>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</si>
  <si>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</si>
  <si>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</si>
  <si>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</si>
  <si>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</si>
  <si>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</si>
  <si>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</si>
  <si>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</si>
  <si>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</si>
  <si>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</si>
  <si>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</si>
  <si>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</si>
  <si>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</si>
  <si>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</si>
  <si>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</si>
  <si>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</si>
  <si>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</si>
  <si>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</si>
  <si>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</si>
  <si>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</si>
  <si>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</si>
  <si>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</si>
  <si>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</si>
  <si>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</si>
  <si>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</si>
  <si>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</si>
  <si>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</si>
  <si>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</si>
  <si>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</si>
  <si>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</si>
  <si>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</si>
  <si>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</si>
  <si>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</si>
  <si>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</si>
  <si>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</si>
  <si>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</si>
  <si>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</si>
  <si>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</si>
  <si>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</si>
  <si>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</si>
  <si>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</si>
  <si>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</si>
  <si>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</si>
  <si>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</si>
  <si>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</si>
  <si>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</si>
  <si>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</si>
  <si>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</si>
  <si>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</si>
  <si>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</si>
  <si>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</si>
  <si>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</si>
  <si>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</si>
  <si>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</si>
  <si>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</si>
  <si>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</si>
  <si>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</si>
  <si>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</si>
  <si>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</si>
  <si>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</si>
  <si>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</si>
  <si>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</si>
  <si>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</si>
  <si>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</si>
  <si>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</si>
  <si>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</si>
  <si>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</si>
  <si>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</si>
  <si>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</si>
  <si>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</si>
  <si>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</si>
  <si>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</si>
  <si>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</si>
  <si>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</si>
  <si>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</si>
  <si>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</si>
  <si>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</si>
  <si>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</si>
  <si>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</si>
  <si>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</si>
  <si>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</si>
  <si>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</si>
  <si>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</si>
  <si>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</si>
  <si>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</si>
  <si>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</si>
  <si>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</si>
  <si>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</si>
  <si>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</si>
  <si>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</si>
  <si>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</si>
  <si>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</si>
  <si>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</si>
  <si>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</si>
  <si>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</si>
  <si>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</si>
  <si>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</si>
  <si>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</si>
  <si>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</si>
  <si>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</si>
  <si>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</si>
  <si>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</si>
  <si>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</si>
  <si>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</si>
  <si>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</si>
  <si>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</si>
  <si>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</si>
  <si>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</si>
  <si>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</si>
  <si>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</si>
  <si>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</si>
  <si>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</si>
  <si>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</si>
  <si>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</si>
  <si>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</si>
  <si>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</si>
  <si>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</si>
  <si>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</si>
  <si>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</si>
  <si>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</si>
  <si>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</si>
  <si>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</si>
  <si>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</si>
  <si>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</si>
  <si>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</si>
  <si>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</si>
  <si>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</si>
  <si>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</si>
  <si>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</si>
  <si>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</si>
  <si>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</si>
  <si>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</si>
  <si>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</si>
  <si>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</si>
  <si>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</si>
  <si>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</si>
  <si>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</si>
  <si>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</si>
  <si>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</si>
  <si>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</si>
  <si>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</si>
  <si>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</si>
  <si>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</si>
  <si>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</si>
  <si>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</si>
  <si>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</si>
  <si>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</si>
  <si>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</si>
  <si>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</si>
  <si>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</si>
  <si>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</si>
  <si>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</si>
  <si>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</si>
  <si>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</si>
  <si>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</si>
  <si>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</si>
  <si>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</si>
  <si>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</si>
  <si>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</si>
  <si>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</si>
  <si>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</si>
  <si>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</si>
  <si>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</si>
  <si>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</si>
  <si>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</si>
  <si>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</si>
  <si>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</si>
  <si>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</si>
  <si>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</si>
  <si>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</si>
  <si>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</si>
  <si>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</si>
  <si>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</si>
  <si>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</si>
  <si>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</si>
  <si>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</si>
  <si>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</si>
  <si>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</si>
  <si>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</si>
  <si>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</si>
  <si>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</si>
  <si>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</si>
  <si>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</si>
  <si>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</si>
  <si>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</si>
  <si>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</si>
  <si>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</si>
  <si>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</si>
  <si>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</si>
  <si>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</si>
  <si>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</si>
  <si>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</si>
  <si>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</si>
  <si>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</si>
  <si>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</si>
  <si>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</si>
  <si>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</si>
  <si>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</si>
  <si>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</si>
  <si>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</si>
  <si>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</si>
  <si>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</si>
  <si>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</si>
  <si>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</si>
  <si>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</si>
  <si>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</si>
  <si>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</si>
  <si>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</si>
  <si>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</si>
  <si>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</si>
  <si>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</si>
  <si>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</si>
  <si>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</si>
  <si>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</si>
  <si>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</si>
  <si>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</si>
  <si>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</si>
  <si>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</si>
  <si>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</si>
  <si>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</si>
  <si>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</si>
  <si>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</si>
  <si>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</si>
  <si>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</si>
  <si>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</si>
  <si>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</si>
  <si>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</si>
  <si>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</si>
  <si>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</si>
  <si>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</si>
  <si>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</si>
  <si>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</si>
  <si>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</si>
  <si>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</si>
  <si>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</si>
  <si>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</si>
  <si>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</si>
  <si>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</si>
  <si>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</si>
  <si>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</si>
  <si>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</si>
  <si>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</si>
  <si>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</si>
  <si>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</si>
  <si>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</si>
  <si>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</si>
  <si>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</si>
  <si>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</si>
  <si>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</si>
  <si>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</si>
  <si>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</si>
  <si>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</si>
  <si>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</si>
  <si>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</si>
  <si>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</si>
  <si>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</si>
  <si>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</si>
  <si>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</si>
  <si>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</si>
  <si>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</si>
  <si>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</si>
  <si>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</si>
  <si>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</si>
  <si>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</si>
  <si>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</si>
  <si>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</si>
  <si>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</si>
  <si>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</si>
  <si>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</si>
  <si>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</si>
  <si>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</si>
  <si>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</si>
  <si>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</si>
  <si>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</si>
  <si>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</si>
  <si>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</si>
  <si>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</si>
  <si>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</si>
  <si>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</si>
  <si>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</si>
  <si>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</si>
  <si>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</si>
  <si>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</si>
  <si>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</si>
  <si>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</si>
  <si>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</si>
  <si>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</si>
  <si>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</si>
  <si>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</si>
  <si>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</si>
  <si>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</si>
  <si>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</si>
  <si>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</si>
  <si>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</si>
  <si>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</si>
  <si>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</si>
  <si>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</si>
  <si>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</si>
  <si>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</si>
  <si>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</si>
  <si>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</si>
  <si>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</si>
  <si>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</si>
  <si>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</si>
  <si>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</si>
  <si>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</si>
  <si>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</si>
  <si>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</si>
  <si>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</si>
  <si>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</si>
  <si>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</si>
  <si>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</si>
  <si>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</si>
  <si>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</si>
  <si>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</si>
  <si>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</si>
  <si>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</si>
  <si>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</si>
  <si>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</si>
  <si>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</si>
  <si>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</si>
  <si>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</si>
  <si>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</si>
  <si>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</si>
  <si>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</si>
  <si>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</si>
  <si>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</si>
  <si>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</si>
  <si>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</si>
  <si>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</si>
  <si>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</si>
  <si>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</si>
  <si>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</si>
  <si>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</si>
  <si>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</si>
  <si>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</si>
  <si>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</si>
  <si>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</si>
  <si>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</si>
  <si>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</si>
  <si>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</si>
  <si>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</si>
  <si>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</si>
  <si>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</si>
  <si>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</si>
  <si>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</si>
  <si>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</si>
  <si>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</si>
  <si>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</si>
  <si>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</si>
  <si>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</si>
  <si>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</si>
  <si>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</si>
  <si>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</si>
  <si>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</si>
  <si>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</si>
  <si>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</si>
  <si>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</si>
  <si>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</si>
  <si>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</si>
  <si>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</si>
  <si>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</si>
  <si>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</si>
  <si>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</si>
  <si>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</si>
  <si>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</si>
  <si>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</si>
  <si>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</si>
  <si>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</si>
  <si>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</si>
  <si>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</si>
  <si>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</si>
  <si>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</si>
  <si>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</si>
  <si>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</si>
  <si>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</si>
  <si>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</si>
  <si>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</si>
  <si>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</si>
  <si>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</si>
  <si>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</si>
  <si>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</si>
  <si>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</si>
  <si>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</si>
  <si>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</si>
  <si>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</si>
  <si>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</si>
  <si>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</si>
  <si>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</si>
  <si>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</si>
  <si>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</si>
  <si>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</si>
  <si>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</si>
  <si>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</si>
  <si>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</si>
  <si>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</si>
  <si>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</si>
  <si>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</si>
  <si>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</si>
  <si>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</si>
  <si>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</si>
  <si>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</si>
  <si>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</si>
  <si>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</si>
  <si>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</si>
  <si>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</si>
  <si>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</si>
  <si>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</si>
  <si>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</si>
  <si>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</si>
  <si>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</si>
  <si>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</si>
  <si>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</si>
  <si>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</si>
  <si>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</si>
  <si>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</si>
  <si>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</si>
  <si>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</si>
  <si>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</si>
  <si>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</si>
  <si>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</si>
  <si>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</si>
  <si>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</si>
  <si>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</si>
  <si>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</si>
  <si>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</si>
  <si>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</si>
  <si>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</si>
  <si>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</si>
  <si>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</si>
  <si>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</si>
  <si>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</si>
  <si>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</si>
  <si>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</si>
  <si>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</si>
  <si>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</si>
  <si>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</si>
  <si>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</si>
  <si>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</si>
  <si>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</si>
  <si>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</si>
  <si>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</si>
  <si>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</si>
  <si>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</si>
  <si>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</si>
  <si>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</si>
  <si>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</si>
  <si>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</si>
  <si>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</si>
  <si>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</si>
  <si>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</si>
  <si>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</si>
  <si>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</si>
  <si>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</si>
  <si>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</si>
  <si>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</si>
  <si>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</si>
  <si>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</si>
  <si>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</si>
  <si>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</si>
  <si>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</si>
  <si>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</si>
  <si>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</si>
  <si>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</si>
  <si>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</si>
  <si>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</si>
  <si>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</si>
  <si>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</si>
  <si>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</si>
  <si>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</si>
  <si>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</si>
  <si>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</si>
  <si>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</si>
  <si>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</si>
  <si>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</si>
  <si>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</si>
  <si>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</si>
  <si>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</si>
  <si>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</si>
  <si>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</si>
  <si>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</si>
  <si>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</si>
  <si>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</si>
  <si>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</si>
  <si>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</si>
  <si>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</si>
  <si>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</si>
  <si>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</si>
  <si>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</si>
  <si>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</si>
  <si>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</si>
  <si>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</si>
  <si>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</si>
  <si>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</si>
  <si>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</si>
  <si>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</si>
  <si>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</si>
  <si>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</si>
  <si>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</si>
  <si>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</si>
  <si>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</si>
  <si>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</si>
  <si>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</si>
  <si>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</si>
  <si>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</si>
  <si>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</si>
  <si>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</si>
  <si>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</si>
  <si>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</si>
  <si>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</si>
  <si>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</si>
  <si>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</si>
  <si>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</si>
  <si>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</si>
  <si>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</si>
  <si>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</si>
  <si>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</si>
  <si>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</si>
  <si>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</si>
  <si>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</si>
  <si>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</si>
  <si>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</si>
  <si>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</si>
  <si>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</si>
  <si>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</si>
  <si>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</si>
  <si>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</si>
  <si>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</si>
  <si>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</si>
  <si>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</si>
  <si>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</si>
  <si>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</si>
  <si>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</si>
  <si>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</si>
  <si>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</si>
  <si>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</si>
  <si>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</si>
  <si>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</si>
  <si>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</si>
  <si>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</si>
  <si>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</si>
  <si>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</si>
  <si>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</si>
  <si>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</si>
  <si>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</si>
  <si>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</si>
  <si>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</si>
  <si>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</si>
  <si>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</si>
  <si>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</si>
  <si>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</si>
  <si>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</si>
  <si>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</si>
  <si>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</si>
  <si>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</si>
  <si>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</si>
  <si>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</si>
  <si>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</si>
  <si>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</si>
  <si>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</si>
  <si>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</si>
  <si>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</si>
  <si>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</si>
  <si>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</si>
  <si>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</si>
  <si>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</si>
  <si>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</si>
  <si>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</si>
  <si>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</si>
  <si>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</si>
  <si>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</si>
  <si>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</si>
  <si>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</si>
  <si>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</si>
  <si>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</si>
  <si>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</si>
  <si>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</si>
  <si>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</si>
  <si>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</si>
  <si>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</si>
  <si>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</si>
  <si>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</si>
  <si>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</si>
  <si>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</si>
  <si>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</si>
  <si>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</si>
  <si>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</si>
  <si>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</si>
  <si>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</si>
  <si>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</si>
  <si>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</si>
  <si>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</si>
  <si>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</si>
  <si>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</si>
  <si>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</si>
  <si>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</si>
  <si>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</si>
  <si>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</si>
  <si>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</si>
  <si>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</si>
  <si>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</si>
  <si>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</si>
  <si>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</si>
  <si>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</si>
  <si>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</si>
  <si>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</si>
  <si>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</si>
  <si>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</si>
  <si>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</si>
  <si>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</si>
  <si>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</si>
  <si>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</si>
  <si>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</si>
  <si>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</si>
  <si>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</si>
  <si>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</si>
  <si>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</si>
  <si>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</si>
  <si>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</si>
  <si>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</si>
  <si>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</si>
  <si>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</si>
  <si>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</si>
  <si>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</si>
  <si>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</si>
  <si>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</si>
  <si>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</si>
  <si>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</si>
  <si>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</si>
  <si>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</si>
  <si>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</si>
  <si>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</si>
  <si>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</si>
  <si>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</si>
  <si>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</si>
  <si>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</si>
  <si>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</si>
  <si>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</si>
  <si>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</si>
  <si>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</si>
  <si>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</si>
  <si>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</si>
  <si>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</si>
  <si>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</si>
  <si>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</si>
  <si>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</si>
  <si>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</si>
  <si>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</si>
  <si>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</si>
  <si>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</si>
  <si>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</si>
  <si>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</si>
  <si>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</si>
  <si>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</si>
  <si>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</si>
  <si>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</si>
  <si>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</si>
  <si>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</si>
  <si>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</si>
  <si>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</si>
  <si>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</si>
  <si>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</si>
  <si>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</si>
  <si>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</si>
  <si>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</si>
  <si>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</si>
  <si>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</si>
  <si>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</si>
  <si>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</si>
  <si>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</si>
  <si>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</si>
  <si>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</si>
  <si>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</si>
  <si>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</si>
  <si>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</si>
  <si>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</si>
  <si>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</si>
  <si>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</si>
  <si>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</si>
  <si>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</si>
  <si>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</si>
  <si>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</si>
  <si>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</si>
  <si>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</si>
  <si>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</si>
  <si>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</si>
  <si>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</si>
  <si>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</si>
  <si>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</si>
  <si>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</si>
  <si>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</si>
  <si>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</si>
  <si>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</si>
  <si>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</si>
  <si>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</si>
  <si>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</si>
  <si>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</si>
  <si>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</si>
  <si>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</si>
  <si>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</si>
  <si>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</si>
  <si>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</si>
  <si>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</si>
  <si>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</si>
  <si>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</si>
  <si>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</si>
  <si>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</si>
  <si>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</si>
  <si>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</si>
  <si>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</si>
  <si>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</si>
  <si>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</si>
  <si>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</si>
  <si>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</si>
  <si>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</si>
  <si>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</si>
  <si>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</si>
  <si>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</si>
  <si>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</si>
  <si>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</si>
  <si>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</si>
  <si>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</si>
  <si>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</si>
  <si>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</si>
  <si>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</si>
  <si>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</si>
  <si>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</si>
  <si>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</si>
  <si>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</si>
  <si>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</si>
  <si>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</si>
  <si>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</si>
  <si>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</si>
  <si>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</si>
  <si>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</si>
  <si>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</si>
  <si>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</si>
  <si>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</si>
  <si>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</si>
  <si>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</si>
  <si>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</si>
  <si>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</si>
  <si>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</si>
  <si>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</si>
  <si>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</si>
  <si>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</si>
  <si>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</si>
  <si>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</si>
  <si>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</si>
  <si>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</si>
  <si>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</si>
  <si>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</si>
  <si>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</si>
  <si>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</si>
  <si>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</si>
  <si>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</si>
  <si>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</si>
  <si>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</si>
  <si>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</si>
  <si>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</si>
  <si>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</si>
  <si>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</si>
  <si>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</si>
  <si>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</si>
  <si>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</si>
  <si>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</si>
  <si>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</si>
  <si>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</si>
  <si>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</si>
  <si>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</si>
  <si>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</si>
  <si>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</si>
  <si>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</si>
  <si>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</si>
  <si>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</si>
  <si>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</si>
  <si>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</si>
  <si>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</si>
  <si>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</si>
  <si>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</si>
  <si>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</si>
  <si>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</si>
  <si>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</si>
  <si>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</si>
  <si>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</si>
  <si>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</si>
  <si>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</si>
  <si>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</si>
  <si>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</si>
  <si>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</si>
  <si>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</si>
  <si>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</si>
  <si>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</si>
  <si>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</si>
  <si>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</si>
  <si>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</si>
  <si>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</si>
  <si>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</si>
  <si>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</si>
  <si>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</si>
  <si>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</si>
  <si>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</si>
  <si>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</si>
  <si>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</si>
  <si>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</si>
  <si>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</si>
  <si>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</si>
  <si>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</si>
  <si>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</si>
  <si>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</si>
  <si>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</si>
  <si>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</si>
  <si>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</si>
  <si>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</si>
  <si>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</si>
  <si>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</si>
  <si>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</si>
  <si>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</si>
  <si>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</si>
  <si>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</si>
  <si>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</si>
  <si>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</si>
  <si>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</si>
  <si>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</si>
  <si>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</si>
  <si>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</si>
  <si>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</si>
  <si>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</si>
  <si>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</si>
  <si>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</si>
  <si>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</si>
  <si>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</si>
  <si>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</si>
  <si>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</si>
  <si>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</si>
  <si>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</si>
  <si>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</si>
  <si>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</si>
  <si>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</si>
  <si>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</si>
  <si>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</si>
  <si>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</si>
  <si>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</si>
  <si>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</si>
  <si>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</si>
  <si>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</si>
  <si>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</si>
  <si>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</si>
  <si>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</si>
  <si>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</si>
  <si>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</si>
  <si>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</si>
  <si>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</si>
  <si>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</si>
  <si>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</si>
  <si>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</si>
  <si>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</si>
  <si>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</si>
  <si>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</si>
  <si>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</si>
  <si>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</si>
  <si>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</si>
  <si>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</si>
  <si>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</si>
  <si>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</si>
  <si>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</si>
  <si>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</si>
  <si>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</si>
  <si>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</si>
  <si>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</si>
  <si>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</si>
  <si>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</si>
  <si>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</si>
  <si>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</si>
  <si>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</si>
  <si>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</si>
  <si>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</si>
  <si>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</si>
  <si>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</si>
  <si>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</si>
  <si>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</si>
  <si>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</si>
  <si>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</si>
  <si>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</si>
  <si>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</si>
  <si>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</si>
  <si>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</si>
  <si>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</si>
  <si>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</si>
  <si>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</si>
  <si>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</si>
  <si>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</si>
  <si>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</si>
  <si>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</si>
  <si>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</si>
  <si>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</si>
  <si>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</si>
  <si>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</si>
  <si>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</si>
  <si>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</si>
  <si>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</si>
  <si>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</si>
  <si>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</si>
  <si>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</si>
  <si>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</si>
  <si>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</si>
  <si>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</si>
  <si>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</si>
  <si>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</si>
  <si>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</si>
  <si>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</si>
  <si>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</si>
  <si>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</si>
  <si>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</si>
  <si>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</si>
  <si>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</si>
  <si>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</si>
  <si>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</si>
  <si>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</si>
  <si>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</si>
  <si>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</si>
  <si>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</si>
  <si>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</si>
  <si>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</si>
  <si>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</si>
  <si>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</si>
  <si>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</si>
  <si>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</si>
  <si>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</si>
  <si>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</si>
  <si>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</si>
  <si>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</si>
  <si>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</si>
  <si>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</si>
  <si>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</si>
  <si>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</si>
  <si>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</si>
  <si>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</si>
  <si>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</si>
  <si>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</si>
  <si>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</si>
  <si>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</si>
  <si>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</si>
  <si>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</si>
  <si>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</si>
  <si>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</si>
  <si>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</si>
  <si>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</si>
  <si>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</si>
  <si>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</si>
  <si>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</si>
  <si>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</si>
  <si>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</si>
  <si>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</si>
  <si>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</si>
  <si>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</si>
  <si>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</si>
  <si>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</si>
  <si>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</si>
  <si>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</si>
  <si>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</si>
  <si>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</si>
  <si>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</si>
  <si>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</si>
  <si>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</si>
  <si>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</si>
  <si>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</si>
  <si>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</si>
  <si>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</si>
  <si>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</si>
  <si>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</si>
  <si>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</si>
  <si>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</si>
  <si>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</si>
  <si>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</si>
  <si>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</si>
  <si>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</si>
  <si>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</si>
  <si>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</si>
  <si>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</si>
  <si>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</si>
  <si>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</si>
  <si>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</si>
  <si>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</si>
  <si>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</si>
  <si>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</si>
  <si>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</si>
  <si>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</si>
  <si>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</si>
  <si>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</si>
  <si>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</si>
  <si>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</si>
  <si>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</si>
  <si>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</si>
  <si>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</si>
  <si>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</si>
  <si>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</si>
  <si>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</si>
  <si>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</si>
  <si>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</si>
  <si>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</si>
  <si>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</si>
  <si>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</si>
  <si>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</si>
  <si>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</si>
  <si>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</si>
  <si>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</si>
  <si>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</si>
  <si>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</si>
  <si>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</si>
  <si>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</si>
  <si>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</si>
  <si>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</si>
  <si>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</si>
  <si>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</si>
  <si>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</si>
  <si>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</si>
  <si>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</si>
  <si>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</si>
  <si>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</si>
  <si>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</si>
  <si>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</si>
  <si>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</si>
  <si>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</si>
  <si>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</si>
  <si>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</si>
  <si>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</si>
  <si>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</si>
  <si>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</si>
  <si>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</si>
  <si>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</si>
  <si>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</si>
  <si>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</si>
  <si>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</si>
  <si>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</si>
  <si>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</si>
  <si>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</si>
  <si>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</si>
  <si>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</si>
  <si>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</si>
  <si>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</si>
  <si>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</si>
  <si>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</si>
  <si>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</si>
  <si>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</si>
  <si>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</si>
  <si>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</si>
  <si>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</si>
  <si>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</si>
  <si>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</si>
  <si>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</si>
  <si>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</si>
  <si>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</si>
  <si>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</si>
  <si>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</si>
  <si>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</si>
  <si>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</si>
  <si>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</si>
  <si>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</si>
  <si>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</si>
  <si>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</si>
  <si>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</si>
  <si>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</si>
  <si>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</si>
  <si>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</si>
  <si>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</si>
  <si>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</si>
  <si>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</si>
  <si>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</si>
  <si>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</si>
  <si>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</si>
  <si>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</si>
  <si>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</si>
  <si>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</si>
  <si>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</si>
  <si>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</si>
  <si>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</si>
  <si>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</si>
  <si>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</si>
  <si>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</si>
  <si>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</si>
  <si>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</si>
  <si>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</si>
  <si>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</si>
  <si>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</si>
  <si>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</si>
  <si>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</si>
  <si>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</si>
  <si>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</si>
  <si>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</si>
  <si>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</si>
  <si>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</si>
  <si>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</si>
  <si>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</si>
  <si>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</si>
  <si>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</si>
  <si>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</si>
  <si>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</si>
  <si>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</si>
  <si>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</si>
  <si>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</si>
  <si>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</si>
  <si>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</si>
  <si>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</si>
  <si>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</si>
  <si>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</si>
  <si>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</si>
  <si>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</si>
  <si>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</si>
  <si>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</si>
  <si>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</si>
  <si>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</si>
  <si>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</si>
  <si>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</si>
  <si>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</si>
  <si>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</si>
  <si>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</si>
  <si>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</si>
  <si>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</si>
  <si>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</si>
  <si>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</si>
  <si>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</si>
  <si>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</si>
  <si>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</si>
  <si>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</si>
  <si>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</si>
  <si>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</si>
  <si>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</si>
  <si>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</si>
  <si>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</si>
  <si>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</si>
  <si>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</si>
  <si>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</si>
  <si>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</si>
  <si>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</si>
  <si>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</si>
  <si>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</si>
  <si>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</si>
  <si>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</si>
  <si>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</si>
  <si>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</si>
  <si>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</si>
  <si>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</si>
  <si>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</si>
  <si>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</si>
  <si>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</si>
  <si>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</si>
  <si>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</si>
  <si>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</si>
  <si>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</si>
  <si>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</si>
  <si>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</si>
  <si>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</si>
  <si>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</si>
  <si>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</si>
  <si>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</si>
  <si>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</si>
  <si>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</si>
  <si>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</si>
  <si>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</si>
  <si>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</si>
  <si>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</si>
  <si>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</si>
  <si>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</si>
  <si>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</si>
  <si>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</si>
  <si>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</si>
  <si>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</si>
  <si>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</si>
  <si>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</si>
  <si>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</si>
  <si>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</si>
  <si>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</si>
  <si>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</si>
  <si>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</si>
  <si>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</si>
  <si>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</si>
  <si>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</si>
  <si>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</si>
  <si>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</si>
  <si>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</si>
  <si>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</si>
  <si>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</si>
  <si>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</si>
  <si>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</si>
  <si>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</si>
  <si>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</si>
  <si>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</si>
  <si>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</si>
  <si>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</si>
  <si>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</si>
  <si>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</si>
  <si>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</si>
  <si>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</si>
  <si>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</si>
  <si>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</si>
  <si>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</si>
  <si>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</si>
  <si>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</si>
  <si>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</si>
  <si>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</si>
  <si>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</si>
  <si>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</si>
  <si>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</si>
  <si>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</si>
  <si>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</si>
  <si>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</si>
  <si>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</si>
  <si>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</si>
  <si>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</si>
  <si>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</si>
  <si>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</si>
  <si>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</si>
  <si>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</si>
  <si>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</si>
  <si>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</si>
  <si>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</si>
  <si>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</si>
  <si>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</si>
  <si>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</si>
  <si>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</si>
  <si>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</si>
  <si>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</si>
  <si>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</si>
  <si>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</si>
  <si>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</si>
  <si>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</si>
  <si>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</si>
  <si>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</si>
  <si>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</si>
  <si>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</si>
  <si>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</si>
  <si>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</si>
  <si>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</si>
  <si>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</si>
  <si>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</si>
  <si>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</si>
  <si>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</si>
  <si>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</si>
  <si>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</si>
  <si>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</si>
  <si>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</si>
  <si>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</si>
  <si>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</si>
  <si>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</si>
  <si>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</si>
  <si>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</si>
  <si>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</si>
  <si>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</si>
  <si>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</si>
  <si>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</si>
  <si>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</si>
  <si>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</si>
  <si>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</si>
  <si>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</si>
  <si>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</si>
  <si>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</si>
  <si>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</si>
  <si>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</si>
  <si>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</si>
  <si>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</si>
  <si>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</si>
  <si>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</si>
  <si>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</si>
  <si>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</si>
  <si>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</si>
  <si>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</si>
  <si>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</si>
  <si>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</si>
  <si>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</si>
  <si>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</si>
  <si>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</si>
  <si>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</si>
  <si>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</si>
  <si>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</si>
  <si>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</si>
  <si>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</si>
  <si>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</si>
  <si>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</si>
  <si>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</si>
  <si>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</si>
  <si>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</si>
  <si>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</si>
  <si>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</si>
  <si>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</si>
  <si>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</si>
  <si>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</si>
  <si>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</si>
  <si>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</si>
  <si>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</si>
  <si>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</si>
  <si>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</si>
  <si>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</si>
  <si>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</si>
  <si>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</si>
  <si>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</si>
  <si>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</si>
  <si>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</si>
  <si>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</si>
  <si>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</si>
  <si>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</si>
  <si>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</si>
  <si>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</si>
  <si>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</si>
  <si>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</si>
  <si>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</si>
  <si>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</si>
  <si>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</si>
  <si>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</si>
  <si>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</si>
  <si>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</si>
  <si>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</si>
  <si>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</si>
  <si>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</si>
  <si>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</si>
  <si>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</si>
  <si>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</si>
  <si>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</si>
  <si>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</si>
  <si>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</si>
  <si>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</si>
  <si>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</si>
  <si>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</si>
  <si>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</si>
  <si>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</si>
  <si>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</si>
  <si>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</si>
  <si>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</si>
  <si>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</si>
  <si>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</si>
  <si>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</si>
  <si>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</si>
  <si>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</si>
  <si>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</si>
  <si>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</si>
  <si>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</si>
  <si>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</si>
  <si>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</si>
  <si>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</si>
  <si>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</si>
  <si>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</si>
  <si>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</si>
  <si>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</si>
  <si>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</si>
  <si>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</si>
  <si>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</si>
  <si>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</si>
  <si>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</si>
  <si>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</si>
  <si>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</si>
  <si>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</si>
  <si>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</si>
  <si>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</si>
  <si>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</si>
  <si>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</si>
  <si>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</si>
  <si>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</si>
  <si>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</si>
  <si>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</si>
  <si>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</si>
  <si>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</si>
  <si>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</si>
  <si>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</si>
  <si>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</si>
  <si>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</si>
  <si>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</si>
  <si>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</si>
  <si>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</si>
  <si>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</si>
  <si>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</si>
  <si>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</si>
  <si>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</si>
  <si>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</si>
  <si>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</si>
  <si>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</si>
  <si>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</si>
  <si>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</si>
  <si>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</si>
  <si>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</si>
  <si>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</si>
  <si>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</si>
  <si>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</si>
  <si>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</si>
  <si>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</si>
  <si>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</si>
  <si>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</si>
  <si>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</si>
  <si>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</si>
  <si>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</si>
  <si>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</si>
  <si>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</si>
  <si>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</si>
  <si>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</si>
  <si>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</si>
  <si>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</si>
  <si>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</si>
  <si>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</si>
  <si>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</si>
  <si>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</si>
  <si>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</si>
  <si>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</si>
  <si>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</si>
  <si>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</si>
  <si>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</si>
  <si>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</si>
  <si>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</si>
  <si>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</si>
  <si>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</si>
  <si>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</si>
  <si>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</si>
  <si>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</si>
  <si>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</si>
  <si>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</si>
  <si>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</si>
  <si>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</si>
  <si>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</si>
  <si>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</si>
  <si>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</si>
  <si>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</si>
  <si>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</si>
  <si>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</si>
  <si>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</si>
  <si>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</si>
  <si>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</si>
  <si>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</si>
  <si>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</si>
  <si>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</si>
  <si>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</si>
  <si>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</si>
  <si>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</si>
  <si>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</si>
  <si>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</si>
  <si>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</si>
  <si>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</si>
  <si>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</si>
  <si>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</si>
  <si>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</si>
  <si>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</si>
  <si>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</si>
  <si>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</si>
  <si>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</si>
  <si>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</si>
  <si>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</si>
  <si>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</si>
  <si>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</si>
  <si>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</si>
  <si>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</si>
  <si>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</si>
  <si>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</si>
  <si>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</si>
  <si>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</si>
  <si>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</si>
  <si>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</si>
  <si>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</si>
  <si>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</si>
  <si>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</si>
  <si>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</si>
  <si>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</si>
  <si>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</si>
  <si>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</si>
  <si>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</si>
  <si>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</si>
  <si>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</si>
  <si>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</si>
  <si>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</si>
  <si>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</si>
  <si>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</si>
  <si>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</si>
  <si>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</si>
  <si>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</si>
  <si>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</si>
  <si>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</si>
  <si>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</si>
  <si>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</si>
  <si>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</si>
  <si>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</si>
  <si>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</si>
  <si>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</si>
  <si>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</si>
  <si>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</si>
  <si>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</si>
  <si>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</si>
  <si>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</si>
  <si>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</si>
  <si>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</si>
  <si>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</si>
  <si>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</si>
  <si>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</si>
  <si>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</si>
  <si>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</si>
  <si>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</si>
  <si>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</si>
  <si>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</si>
  <si>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</si>
  <si>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</si>
  <si>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</si>
  <si>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</si>
  <si>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</si>
  <si>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</si>
  <si>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</si>
  <si>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</si>
  <si>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</si>
  <si>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</si>
  <si>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</si>
  <si>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</si>
  <si>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</si>
  <si>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</si>
  <si>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</si>
  <si>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</si>
  <si>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</si>
  <si>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</si>
  <si>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</si>
  <si>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</si>
  <si>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</si>
  <si>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</si>
  <si>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</si>
  <si>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</si>
  <si>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</si>
  <si>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</si>
  <si>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</si>
  <si>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</si>
  <si>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</si>
  <si>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</si>
  <si>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</si>
  <si>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</si>
  <si>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</si>
  <si>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</si>
  <si>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</si>
  <si>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</si>
  <si>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</si>
  <si>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</si>
  <si>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</si>
  <si>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</si>
  <si>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</si>
  <si>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</si>
  <si>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</si>
  <si>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</si>
  <si>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</si>
  <si>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</si>
  <si>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</si>
  <si>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</si>
  <si>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</si>
  <si>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</si>
  <si>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</si>
  <si>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</si>
  <si>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</si>
  <si>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</si>
  <si>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</si>
  <si>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</si>
  <si>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</si>
  <si>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</si>
  <si>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</si>
  <si>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</si>
  <si>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</si>
  <si>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</si>
  <si>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</si>
  <si>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</si>
  <si>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</si>
  <si>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</si>
  <si>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</si>
  <si>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</si>
  <si>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</si>
  <si>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</si>
  <si>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</si>
  <si>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</si>
  <si>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</si>
  <si>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</si>
  <si>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</si>
  <si>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</si>
  <si>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</si>
  <si>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</si>
  <si>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</si>
  <si>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</si>
  <si>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</si>
  <si>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</si>
  <si>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</si>
  <si>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</si>
  <si>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</si>
  <si>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</si>
  <si>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</si>
  <si>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</si>
  <si>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</si>
  <si>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</si>
  <si>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</si>
  <si>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</si>
  <si>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</si>
  <si>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</si>
  <si>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</si>
  <si>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</si>
  <si>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</si>
  <si>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</si>
  <si>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</si>
  <si>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</si>
  <si>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</si>
  <si>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</si>
  <si>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</si>
  <si>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</si>
  <si>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</si>
  <si>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</si>
  <si>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</si>
  <si>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</si>
  <si>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</si>
  <si>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</si>
  <si>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</si>
  <si>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</si>
  <si>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</si>
  <si>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</si>
  <si>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</si>
  <si>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</si>
  <si>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</si>
  <si>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</si>
  <si>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</si>
  <si>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</si>
  <si>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</si>
  <si>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</si>
  <si>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</si>
  <si>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</si>
  <si>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</si>
  <si>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</si>
  <si>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</si>
  <si>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</si>
  <si>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</si>
  <si>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</si>
  <si>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</si>
  <si>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</si>
  <si>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</si>
  <si>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</si>
  <si>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</si>
  <si>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</si>
  <si>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</si>
  <si>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</si>
  <si>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</si>
  <si>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</si>
  <si>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</si>
  <si>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</si>
  <si>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</si>
  <si>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</si>
  <si>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</si>
  <si>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</si>
  <si>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</si>
  <si>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</si>
  <si>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</si>
  <si>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</si>
  <si>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</si>
  <si>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</si>
  <si>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</si>
  <si>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</si>
  <si>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</si>
  <si>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</si>
  <si>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</si>
  <si>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</si>
  <si>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</si>
  <si>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</si>
  <si>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</si>
  <si>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</si>
  <si>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</si>
  <si>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</si>
  <si>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</si>
  <si>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</si>
  <si>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</si>
  <si>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</si>
  <si>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</si>
  <si>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</si>
  <si>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</si>
  <si>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</si>
  <si>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</si>
  <si>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</si>
  <si>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</si>
  <si>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</si>
  <si>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</si>
  <si>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</si>
  <si>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</si>
  <si>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</si>
  <si>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</si>
  <si>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</si>
  <si>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</si>
  <si>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</si>
  <si>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</si>
  <si>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</si>
  <si>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</si>
  <si>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</si>
  <si>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</si>
  <si>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</si>
  <si>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</si>
  <si>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</si>
  <si>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</si>
  <si>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</si>
  <si>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</si>
  <si>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</si>
  <si>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</si>
  <si>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</si>
  <si>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</si>
  <si>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</si>
  <si>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</si>
  <si>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</si>
  <si>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</si>
  <si>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</si>
  <si>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</si>
  <si>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</si>
  <si>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</si>
  <si>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</si>
  <si>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</si>
  <si>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</si>
  <si>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</si>
  <si>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</si>
  <si>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</si>
  <si>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</si>
  <si>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</si>
  <si>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</si>
  <si>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</si>
  <si>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</si>
  <si>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</si>
  <si>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</si>
  <si>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</si>
  <si>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</si>
  <si>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</si>
  <si>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</si>
  <si>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</si>
  <si>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</si>
  <si>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</si>
  <si>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</si>
  <si>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</si>
  <si>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</si>
  <si>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</si>
  <si>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</si>
  <si>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</si>
  <si>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</si>
  <si>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</si>
  <si>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</si>
  <si>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</si>
  <si>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</si>
  <si>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</si>
  <si>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</si>
  <si>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</si>
  <si>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</si>
  <si>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</si>
  <si>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</si>
  <si>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</si>
  <si>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</si>
  <si>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</si>
  <si>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</si>
  <si>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</si>
  <si>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</si>
  <si>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</si>
  <si>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</si>
  <si>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</si>
  <si>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</si>
  <si>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</si>
  <si>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</si>
  <si>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</si>
  <si>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</si>
  <si>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</si>
  <si>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</si>
  <si>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</si>
  <si>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</si>
  <si>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</si>
  <si>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</si>
  <si>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</si>
  <si>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</si>
  <si>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</si>
  <si>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</si>
  <si>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</si>
  <si>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</si>
  <si>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</si>
  <si>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</si>
  <si>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</si>
  <si>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</si>
  <si>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</si>
  <si>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</si>
  <si>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</si>
  <si>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</si>
  <si>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</si>
  <si>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</si>
  <si>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</si>
  <si>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</si>
  <si>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</si>
  <si>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</si>
  <si>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</si>
  <si>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</si>
  <si>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</si>
  <si>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</si>
  <si>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</si>
  <si>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</si>
  <si>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</si>
  <si>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</si>
  <si>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</si>
  <si>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</si>
  <si>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</si>
  <si>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</si>
  <si>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</si>
  <si>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</si>
  <si>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</si>
  <si>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</si>
  <si>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</si>
  <si>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</si>
  <si>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</si>
  <si>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</si>
  <si>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</si>
  <si>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</si>
  <si>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</si>
  <si>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</si>
  <si>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</si>
  <si>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</si>
  <si>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</si>
  <si>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</si>
  <si>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</si>
  <si>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</si>
  <si>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</si>
  <si>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</si>
  <si>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</si>
  <si>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</si>
  <si>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</si>
  <si>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</si>
  <si>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</si>
  <si>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</si>
  <si>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</si>
  <si>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</si>
  <si>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</si>
  <si>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</si>
  <si>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</si>
  <si>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</si>
  <si>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</si>
  <si>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</si>
  <si>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</si>
  <si>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</si>
  <si>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</si>
  <si>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</si>
  <si>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</si>
  <si>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</si>
  <si>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</si>
  <si>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</si>
  <si>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</si>
  <si>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</si>
  <si>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</si>
  <si>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</si>
  <si>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</si>
  <si>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</si>
  <si>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</si>
  <si>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</si>
  <si>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</si>
  <si>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</si>
  <si>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</si>
  <si>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</si>
  <si>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</si>
  <si>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</si>
  <si>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</si>
  <si>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</si>
  <si>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</si>
  <si>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</si>
  <si>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</si>
  <si>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</si>
  <si>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</si>
  <si>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</si>
  <si>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</si>
  <si>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</si>
  <si>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</si>
  <si>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</si>
  <si>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</si>
  <si>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</si>
  <si>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</si>
  <si>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</si>
  <si>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</si>
  <si>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</si>
  <si>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</si>
  <si>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</si>
  <si>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</si>
  <si>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</si>
  <si>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</si>
  <si>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</si>
  <si>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</si>
  <si>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</si>
  <si>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</si>
  <si>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</si>
  <si>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</si>
  <si>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</si>
  <si>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</si>
  <si>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</si>
  <si>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</si>
  <si>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</si>
  <si>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</si>
  <si>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</si>
  <si>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</si>
  <si>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</si>
  <si>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</si>
  <si>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</si>
  <si>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</si>
  <si>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</si>
  <si>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</si>
  <si>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</si>
  <si>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</si>
  <si>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</si>
  <si>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</si>
  <si>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</si>
  <si>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</si>
  <si>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</si>
  <si>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</si>
  <si>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</si>
  <si>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</si>
  <si>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</si>
  <si>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</si>
  <si>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</si>
  <si>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</si>
  <si>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</si>
  <si>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</si>
  <si>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</si>
  <si>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</si>
  <si>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</si>
  <si>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</si>
  <si>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ETA 30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</si>
  <si>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</si>
  <si>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</si>
  <si>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</si>
  <si>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</si>
  <si>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</si>
  <si>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</si>
  <si>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PCM-20251207-00000604</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</si>
  <si>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</si>
  <si>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</si>
  <si>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</si>
  <si>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</si>
  <si>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</si>
  <si>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</si>
  <si>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</si>
  <si>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</si>
  <si>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</si>
  <si>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</si>
  <si>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</si>
  <si>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PCM-20251207-00000607</t>
  </si>
  <si>
    <t>EM team at site TS</t>
  </si>
  <si>
    <t>PCM-20251207-00000618</t>
  </si>
  <si>
    <t xml:space="preserve">EM team on the way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</si>
</sst>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7" totalsRowShown="0" headerRowDxfId="96" dataDxfId="95" headerRowBorderDxfId="93" tableBorderDxfId="94" totalsRowBorderDxfId="92">
  <autoFilter ref="A1:L1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3" totalsRowShown="0" headerRowDxfId="79" dataDxfId="78" headerRowBorderDxfId="76" tableBorderDxfId="77" totalsRowBorderDxfId="75">
  <autoFilter ref="A1:L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7"/>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335.41466249999939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45998.363088425926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45998.363088425926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45998.363088425926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45998.363088425926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45998.363088425926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45998.363088425926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45998.363088425926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45998.363088425926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45998.363088425926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45998.363088425926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45998.363088425926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45998.363088425926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45998.363088425926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45998.363088425926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45998.363088425926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45998.363088425926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45998.363088425926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45998.363088425926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45998.363088425926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45998.363088425926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45998.363088425926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45998.363088425926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45998.363088425926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45998.363088425926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45998.363088425926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45998.363088425926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45998.363088425926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45998.363088425926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45998.363088425926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45998.363088425926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45998.363088425926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45998.363088425926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45998.363088425926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45998.363088425926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45998.363088425926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45998.363088425926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45998.363088425926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45998.363088425926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45998.363088425926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45998.363088425926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45998.363088425926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45998.363088425926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45998.363088425926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45998.363088425926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45998.363088425926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45998.363088425926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45998.363088425926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45998.363088425926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45998.363088425926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45998.363088425926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45998.363088425926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45998.363088425926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45998.363088425926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45998.363088425926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45998.363088425926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45998.363088425926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45998.363088425926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45998.363088425926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45998.363088425926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45998.363088425926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45998.363088425926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45998.363088425926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45998.363088425926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45998.363088425926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45998.363088425926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45998.363088425926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45998.363088425926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45998.363088425926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45998.363088425926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45998.363088425926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45998.363088425926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45998.363088425926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45998.363088425926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45998.363088425926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45998.363088425926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45998.363088425926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45998.363088425926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45998.363088425926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45998.363088425926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45998.363088425926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45998.363088425926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45998.363088425926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45998.363088425926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45998.363088425926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45998.363088425926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45998.363088425926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45998.363088425926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45998.363088425926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45998.363088425926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45998.363088425926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45998.363088425926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45998.363088425926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45998.363088425926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45998.363088425926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45998.363088425926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45998.363088425926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45998.363088425926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45998.363088425926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45998.363088425926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45998.363088425926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45998.363088425926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45998.363088425926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45998.363088425926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45998.363088425926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45998.363088425926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45998.363088425926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45998.363088425926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45998.363088425926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45998.363088425926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45998.363088425926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45998.363088425926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45998.363088425926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45998.363088425926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45998.363088425926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45998.363088425926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45998.363088425926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45998.363088425926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45998.363088425926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45998.363088425926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45998.363088425926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45998.363088425926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45998.363088425926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45998.363088425926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45998.363088425926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45998.363088425926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45998.363088425926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45998.363088425926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45998.363088425926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45998.363088425926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45998.363088425926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45998.363088425926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45998.363088425926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45998.363088425926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45998.363088425926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45998.363088425926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45998.363088425926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45998.363088425926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45998.363088425926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45998.363088425926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45998.363088425926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45998.363088425926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45998.363088425926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45998.363088425926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45998.363088425926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45998.363088425926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45998.363088425926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45998.363088425926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45998.363088425926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45998.363088425926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45998.363088425926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45998.363088425926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45998.363088425926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45998.363088425926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45998.363088425926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45998.363088425926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45998.363088425926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45998.363088425926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45998.363088425926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45998.363088425926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45998.363088425926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45998.363088425926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45998.363088425926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45998.363088425926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45998.363088425926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45998.363088425926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45998.363088425926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45998.363088425926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45998.363088425926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45998.363088425926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45998.363088425926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45998.363088425926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45998.363088425926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45998.363088425926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45998.363088425926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45998.363088425926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45998.363088425926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45998.363088425926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45998.363088425926</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45998.363088425926</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45998.363088425926</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45998.363088425926</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45998.363088425926</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45998.363088425926</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45998.363088425926</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45998.363088425926</v>
      </c>
      <c r="H187" s="122"/>
      <c r="I187" s="124" t="str">
        <f>IFERROR(VLOOKUP(D187,DB!A:F,6,0),"")</f>
        <v/>
      </c>
      <c r="J187" s="124" t="str">
        <f>IFERROR(VLOOKUP(D187,DB!A:G,7,0),"")</f>
        <v/>
      </c>
      <c r="K187" s="120"/>
      <c r="L187" s="119" t="str">
        <f>IFERROR(VLOOKUP(D187,DB!A:I,9,0),"")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3"/>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173.36325046296406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13.975669444444065</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1.0077064814831829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v>45998.33803240741</v>
      </c>
      <c r="G6" s="98">
        <f ca="1">IFERROR(NOW()-F6,"-")</f>
        <v>2.5056018515897449E-2</v>
      </c>
      <c r="H6" s="97">
        <v>45998.333101851851</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R2</v>
      </c>
      <c r="C7" s="18"/>
      <c r="D7" s="18" t="s">
        <v>21896</v>
      </c>
      <c r="E7" s="18"/>
      <c r="F7" s="97"/>
      <c r="G7" s="98">
        <f ca="1">IFERROR(NOW()-F7,"-")</f>
        <v>45998.363088425926</v>
      </c>
      <c r="H7" s="97"/>
      <c r="I7" s="18" t="str">
        <f>IFERROR(VLOOKUP(D7,DB!A:F,6,0),"")</f>
        <v>SCECO</v>
      </c>
      <c r="J7" s="18" t="str">
        <f>IFERROR(VLOOKUP(D7,DB!A:G,7,0),"")</f>
        <v>Dead</v>
      </c>
      <c r="K7" s="19"/>
      <c r="L7" s="18" t="str">
        <f>IFERROR(VLOOKUP(D7,DB!A:I,9,0),"")</f>
        <v>Latis</v>
      </c>
    </row>
    <row r="8" spans="1:12" ht="31.5" customHeight="1">
      <c r="A8" s="96"/>
      <c r="B8" s="18" t="str">
        <f>IFERROR(VLOOKUP(D8,DB!A:K,11,0),"")</f>
        <v/>
      </c>
      <c r="C8" s="18"/>
      <c r="D8" s="18"/>
      <c r="E8" s="18"/>
      <c r="F8" s="97"/>
      <c r="G8" s="98">
        <f ca="1">IFERROR(NOW()-F8,"-")</f>
        <v>45998.363088425926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45998.363088425926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45998.363088425926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45998.363088425926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45998.363088425926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45998.363088425926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45998.363088425926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45998.363088425926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45998.363088425926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45998.363088425926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45998.363088425926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45998.363088425926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45998.363088425926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45998.363088425926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45998.363088425926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45998.363088425926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45998.363088425926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45998.363088425926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45998.363088425926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45998.363088425926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45998.363088425926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45998.363088425926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45998.363088425926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45998.363088425926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45998.363088425926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45998.363088425926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45998.363088425926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45998.363088425926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45998.363088425926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45998.363088425926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45998.363088425926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45998.363088425926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45998.363088425926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45998.363088425926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45998.363088425926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45998.363088425926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45998.363088425926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45998.363088425926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45998.363088425926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45998.363088425926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45998.363088425926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45998.363088425926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45998.363088425926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45998.363088425926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45998.363088425926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45998.363088425926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45998.363088425926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45998.363088425926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45998.363088425926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45998.363088425926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45998.363088425926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45998.363088425926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45998.363088425926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45998.363088425926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45998.363088425926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45998.363088425926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45998.363088425926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45998.363088425926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45998.363088425926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45998.363088425926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45998.363088425926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45998.363088425926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45998.363088425926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45998.363088425926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45998.363088425926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45998.363088425926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45998.363088425926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45998.363088425926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45998.363088425926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45998.363088425926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45998.363088425926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45998.363088425926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45998.363088425926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45998.363088425926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45998.363088425926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45998.363088425926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45998.363088425926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45998.363088425926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45998.363088425926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45998.363088425926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45998.363088425926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45998.363088425926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45998.363088425926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45998.363088425926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45998.363088425926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45998.363088425926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45998.363088425926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45998.363088425926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45998.363088425926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45998.363088425926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45998.363088425926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45998.363088425926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45998.363088425926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45998.363088425926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45998.363088425926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45998.363088425926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45998.363088425926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45998.363088425926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45998.363088425926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45998.363088425926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45998.363088425926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45998.363088425926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45998.363088425926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45998.363088425926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45998.363088425926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45998.363088425926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45998.363088425926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45998.363088425926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45998.363088425926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45998.363088425926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45998.363088425926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45998.363088425926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45998.363088425926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45998.363088425926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45998.363088425926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45998.363088425926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45998.363088425926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45998.363088425926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45998.363088425926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45998.363088425926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45998.363088425926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45998.363088425926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45998.363088425926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45998.363088425926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45998.363088425926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45998.363088425926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45998.363088425926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45998.363088425926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45998.363088425926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45998.363088425926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45998.363088425926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45998.363088425926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45998.363088425926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45998.363088425926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45998.363088425926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45998.363088425926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45998.363088425926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45998.363088425926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45998.363088425926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45998.363088425926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45998.363088425926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45998.363088425926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45998.363088425926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45998.363088425926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45998.363088425926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45998.363088425926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45998.363088425926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45998.363088425926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45998.363088425926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45998.363088425926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45998.363088425926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45998.363088425926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45998.363088425926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45998.363088425926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45998.363088425926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45998.363088425926</v>
      </c>
      <c r="H163" s="97"/>
      <c r="I163" s="18" t="str">
        <f>IFERROR(VLOOKUP(D163,DB!A:F,6,0),"")</f>
        <v/>
      </c>
      <c r="J163" s="18" t="str">
        <f>IFERROR(VLOOKUP(D163,DB!A:G,7,0),"")</f>
        <v/>
      </c>
      <c r="K163" s="19"/>
      <c r="L163" s="18" t="str">
        <f>IFERROR(VLOOKUP(D163,DB!A:I,9,0),"")</f>
        <v/>
      </c>
    </row>
    <row r="164" spans="1:12" ht="31.5" customHeight="1">
      <c r="A164" s="149"/>
      <c r="B164" s="150" t="str">
        <f>IFERROR(VLOOKUP(D164,DB!A:K,11,0),"")</f>
        <v/>
      </c>
      <c r="C164" s="150"/>
      <c r="D164" s="150"/>
      <c r="E164" s="150"/>
      <c r="F164" s="151"/>
      <c r="G164" s="152">
        <f ca="1">IFERROR(NOW()-F164,"-")</f>
        <v>45998.363088425926</v>
      </c>
      <c r="H164" s="151"/>
      <c r="I164" s="150" t="str">
        <f>IFERROR(VLOOKUP(D164,DB!A:F,6,0),"")</f>
        <v/>
      </c>
      <c r="J164" s="150" t="str">
        <f>IFERROR(VLOOKUP(D164,DB!A:G,7,0),"")</f>
        <v/>
      </c>
      <c r="K164" s="153"/>
      <c r="L164" s="150" t="str">
        <f>IFERROR(VLOOKUP(D164,DB!A:I,9,0),"")</f>
        <v/>
      </c>
    </row>
    <row r="165" spans="1:12" ht="31.5" customHeight="1">
      <c r="A165" s="96"/>
      <c r="B165" s="18" t="str">
        <f>IFERROR(VLOOKUP(D165,DB!A:K,11,0),"")</f>
        <v/>
      </c>
      <c r="C165" s="18"/>
      <c r="D165" s="18"/>
      <c r="E165" s="18"/>
      <c r="F165" s="97"/>
      <c r="G165" s="98">
        <f ca="1">IFERROR(NOW()-F165,"-")</f>
        <v>45998.363088425926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45998.363088425926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45998.363088425926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45998.363088425926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45998.363088425926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45998.363088425926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45998.363088425926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45998.363088425926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45998.363088425926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45998.363088425926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45998.363088425926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45998.363088425926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45998.363088425926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45998.363088425926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45998.363088425926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45998.363088425926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45998.363088425926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45998.363088425926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45998.363088425926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45998.363088425926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45998.363088425926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45998.363088425926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45998.363088425926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45998.363088425926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45998.363088425926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45998.363088425926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45998.363088425926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45998.363088425926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45998.363088425926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45998.363088425926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45998.363088425926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45998.363088425926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45998.363088425926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45998.363088425926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45998.363088425926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45998.363088425926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45998.363088425926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45998.363088425926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45998.363088425926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45998.363088425926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45998.363088425926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45998.363088425926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45998.363088425926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45998.363088425926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45998.363088425926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45998.363088425926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45998.363088425926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45998.363088425926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45998.363088425926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45998.363088425926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45998.363088425926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45998.363088425926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45998.363088425926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45998.363088425926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45998.363088425926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45998.363088425926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45998.363088425926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45998.363088425926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45998.363088425926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45998.363088425926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45998.363088425926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45998.363088425926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45998.363088425926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45998.363088425926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45998.363088425926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45998.363088425926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45998.363088425926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45998.363088425926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45998.363088425926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45998.363088425926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45998.363088425926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45998.363088425926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45998.363088425926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45998.363088425926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45998.363088425926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45998.363088425926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45998.363088425926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45998.363088425926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45998.363088425926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45998.363088425926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45998.363088425926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45998.363088425926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45998.363088425926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45998.363088425926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45998.363088425926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45998.363088425926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45998.363088425926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45998.363088425926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45998.363088425926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45998.363088425926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45998.363088425926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45998.363088425926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45998.363088425926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45998.363088425926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45998.363088425926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45998.363088425926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45998.363088425926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45998.363088425926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45998.363088425926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45998.363088425926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45998.363088425926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45998.363088425926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45998.363088425926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45998.363088425926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45998.363088425926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45998.363088425926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45998.363088425926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45998.363088425926</v>
      </c>
      <c r="H272" s="97"/>
      <c r="I272" s="18" t="str">
        <f>IFERROR(VLOOKUP(D272,DB!A:F,6,0),"")</f>
        <v/>
      </c>
      <c r="J272" s="18" t="str">
        <f>IFERROR(VLOOKUP(D272,DB!A:G,7,0),"")</f>
        <v/>
      </c>
      <c r="K272" s="19"/>
      <c r="L272" s="18" t="str">
        <f>IFERROR(VLOOKUP(D272,DB!A:I,9,0),"")</f>
        <v/>
      </c>
    </row>
    <row r="273" spans="1:12" ht="31.5" customHeight="1">
      <c r="A273" s="149"/>
      <c r="B273" s="150" t="str">
        <f>IFERROR(VLOOKUP(D273,DB!A:K,11,0),"")</f>
        <v/>
      </c>
      <c r="C273" s="150"/>
      <c r="D273" s="150"/>
      <c r="E273" s="150"/>
      <c r="F273" s="151"/>
      <c r="G273" s="152">
        <f ca="1">IFERROR(NOW()-F273,"-")</f>
        <v>45998.363088425926</v>
      </c>
      <c r="H273" s="151"/>
      <c r="I273" s="150" t="str">
        <f>IFERROR(VLOOKUP(D273,DB!A:F,6,0),"")</f>
        <v/>
      </c>
      <c r="J273" s="150" t="str">
        <f>IFERROR(VLOOKUP(D273,DB!A:G,7,0),"")</f>
        <v/>
      </c>
      <c r="K273" s="153"/>
      <c r="L273" s="150" t="str">
        <f>IFERROR(VLOOKUP(D273,DB!A:I,9,0),"")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45998.363088425926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45998.363088425926</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45998.363088425926</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45998.363088425926</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45998.363088425926</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45998.363088425926</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45998.363088425926</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45998.363088425926</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45998.363088425926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45998.363088425926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45998.363088425926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45998.363088425926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45998.363088425926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45998.363088425926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45998.363088425926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45998.363088425926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45998.363088425926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45998.363088425926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45998.363088425926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45998.363088425926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45998.363088425926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45998.363088425926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45998.363088425926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45998.363088425926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45998.363088425926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45998.363088425926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45998.363088425926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45998.363088425926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45998.363088425926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45998.363088425926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45998.363088425926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45998.363088425926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45998.363088425926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45998.363088425926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45998.363088425926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45998.363088425926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45998.363088425926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45998.363088425926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45998.363088425926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45998.363088425926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45998.363088425926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45998.363088425926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45998.363088425926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45998.363088425926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45998.363088425926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45998.363088425926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45998.363088425926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45998.363088425926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45998.363088425926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45998.363088425926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45998.363088425926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45998.363088425926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45998.363088425926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45998.363088425926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45998.363088425926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45998.363088425926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45998.363088425926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45998.363088425926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45998.363088425926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45998.363088425926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45998.363088425926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45998.363088425926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45998.363088425926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45998.363088425926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45998.363088425926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45998.363088425926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45998.363088425926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45998.363088425926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45998.363088425926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45998.363088425926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45998.363088425926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45998.363088425926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45998.363088425926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45998.363088425926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45998.363088425926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45998.363088425926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45998.363088425926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45998.363088425926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45998.363088425926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45998.363088425926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45998.363088425926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45998.363088425926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45998.363088425926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45998.363088425926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45998.363088425926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45998.363088425926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45998.363088425926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45998.363088425926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45998.363088425926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45998.363088425926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45998.363088425926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45998.363088425926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45998.363088425926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45998.363088425926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45998.363088425926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45998.363088425926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45998.363088425926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45998.363088425926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45998.363088425926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45998.363088425926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45998.363088425926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45998.363088425926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45998.363088425926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45998.363088425926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45998.363088425926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45998.363088425926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45998.363088425926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45998.363088425926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45998.363088425926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45998.363088425926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45998.363088425926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45998.363088425926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45998.363088425926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45998.363088425926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45998.363088425926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45998.363088425926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45998.363088425926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45998.363088425926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45998.363088425926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45998.363088425926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45998.363088425926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45998.363088425926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45998.363088425926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45998.363088425926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45998.363088425926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45998.363088425926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45998.363088425926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45998.363088425926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45998.363088425926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45998.363088425926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45998.363088425926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45998.363088425926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45998.363088425926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45998.363088425926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45998.363088425926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45998.363088425926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45998.363088425926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45998.363088425926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45998.363088425926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45998.363088425926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45998.363088425926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45998.363088425926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45998.363088425926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45998.363088425926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45998.363088425926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45998.363088425926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45998.363088425926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45998.363088425926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45998.363088425926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45998.363088425926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45998.363088425926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45998.363088425926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45998.363088425926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45998.363088425926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45998.363088425926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45998.363088425926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45998.363088425926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45998.363088425926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45998.363088425926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45998.363088425926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45998.363088425926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45998.363088425926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45998.363088425926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45998.363088425926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45998.363088425926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45998.363088425926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45998.363088425926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45998.363088425926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45998.363088425926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45998.363088425926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45998.363088425926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45998.363088425926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45998.363088425926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45998.363088425926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45998.363088425926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45998.363088425926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45998.363088425926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45998.363088425926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45998.363088425926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45998.363088425926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45998.363088425926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45998.363088425926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45998.363088425926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45998.363088425926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45998.363088425926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45998.363088425926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45998.363088425926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45998.363088425926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45998.363088425926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45998.363088425926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45998.363088425926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45998.363088425926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45998.363088425926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45998.363088425926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45998.363088425926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45998.363088425926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45998.363088425926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45998.363088425926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45998.363088425926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45998.363088425926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45998.363088425926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45998.363088425926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45998.363088425926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45998.363088425926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45998.363088425926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45998.363088425926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45998.363088425926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45998.363088425926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45998.363088425926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45998.363088425926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45998.363088425926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45998.363088425926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45998.363088425926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45998.363088425926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45998.363088425926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45998.363088425926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45998.363088425926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45998.363088425926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45998.363088425926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45998.363088425926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45998.363088425926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45998.363088425926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45998.363088425926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45998.363088425926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45998.363088425926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45998.363088425926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45998.363088425926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45998.363088425926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45998.363088425926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45998.363088425926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45998.363088425926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45998.363088425926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45998.363088425926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45998.363088425926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45998.363088425926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45998.363088425926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45998.363088425926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45998.363088425926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45998.363088425926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45998.363088425926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45998.363088425926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45998.363088425926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45998.363088425926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45998.363088425926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45998.363088425926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45998.363088425926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45998.363088425926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45998.363088425926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45998.363088425926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45998.363088425926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45998.363088425926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45998.363088425926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45998.363088425926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45998.363088425926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45998.363088425926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45998.363088425926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45998.363088425926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45998.363088425926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45998.363088425926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45998.363088425926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45998.363088425926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45998.363088425926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45998.363088425926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45998.363088425926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45998.363088425926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45998.363088425926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45998.363088425926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45998.363088425926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45998.363088425926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45998.363088425926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45998.363088425926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45998.363088425926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45998.363088425926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45998.363088425926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45998.363088425926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45998.363088425926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45998.363088425926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45998.363088425926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45998.363088425926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45998.363088425926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45998.363088425926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45998.363088425926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45998.363088425926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45998.363088425926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45998.363088425926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45998.363088425926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45998.363088425926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45998.363088425926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45998.363088425926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45998.363088425926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45998.363088425926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45998.363088425926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45998.363088425926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45998.363088425926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45998.363088425926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45998.363088425926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45998.363088425926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45998.363088425926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45998.363088425926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45998.363088425926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45998.363088425926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45998.363088425926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45998.363088425926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45998.363088425926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45998.363088425926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45998.363088425926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45998.363088425926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45998.363088425926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45998.363088425926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45998.363088425926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45998.363088425926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45998.363088425926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45998.363088425926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45998.363088425926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45998.363088425926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45998.363088425926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45998.363088425926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45998.363088425926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45998.363088425926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45998.363088425926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45998.363088425926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45998.363088425926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45998.363088425926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45998.363088425926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45998.363088425926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45998.363088425926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45998.363088425926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45998.363088425926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45998.363088425926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45998.363088425926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45998.363088425926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45998.363088425926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45998.363088425926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45998.363088425926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45998.363088425926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45998.363088425926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45998.363088425926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45998.363088425926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45998.363088425926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45998.363088425926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45998.363088425926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45998.363088425926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45998.363088425926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45998.363088425926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45998.363088425926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45998.363088425926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45998.363088425926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45998.363088425926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45998.363088425926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45998.363088425926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45998.363088425926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45998.363088425926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45998.363088425926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45998.363088425926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45998.363088425926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45998.363088425926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45998.363088425926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45998.363088425926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45998.363088425926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45998.363088425926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45998.363088425926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45998.363088425926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45998.363088425926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45998.363088425926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45998.363088425926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45998.363088425926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45998.363088425926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45998.363088425926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45998.363088425926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45998.363088425926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45998.363088425926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45998.363088425926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45998.363088425926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45998.363088425926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45998.363088425926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45998.363088425926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45998.363088425926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45998.363088425926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45998.363088425926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45998.363088425926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45998.363088425926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45998.363088425926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45998.363088425926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45998.363088425926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45998.363088425926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45998.363088425926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45998.363088425926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45998.363088425926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45998.363088425926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45998.363088425926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45998.363088425926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45998.363088425926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45998.363088425926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45998.363088425926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45998.363088425926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45998.363088425926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45998.363088425926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45998.363088425926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45998.363088425926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45998.363088425926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45998.363088425926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45998.363088425926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45998.363088425926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45998.363088425926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45998.363088425926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45998.363088425926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45998.363088425926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45998.363088425926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45998.363088425926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45998.363088425926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45998.363088425926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45998.363088425926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45998.363088425926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45998.363088425926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45998.363088425926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45998.363088425926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45998.363088425926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45998.363088425926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45998.363088425926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45998.363088425926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45998.363088425926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45998.363088425926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45998.363088425926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45998.363088425926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45998.363088425926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45998.363088425926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45998.363088425926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45998.363088425926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45998.363088425926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45998.363088425926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45998.363088425926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45998.363088425926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45998.363088425926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45998.363088425926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45998.363088425926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45998.363088425926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45998.363088425926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45998.363088425926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45998.363088425926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45998.363088425926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45998.363088425926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45998.363088425926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45998.363088425926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45998.363088425926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45998.363088425926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45998.363088425926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45998.363088425926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45998.363088425926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45998.363088425926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45998.363088425926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45998.363088425926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45998.363088425926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45998.363088425926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45998.363088425926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45998.363088425926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45998.363088425926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45998.363088425926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45998.363088425926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45998.363088425926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45998.363088425926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45998.363088425926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45998.363088425926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45998.363088425926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45998.363088425926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45998.363088425926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45998.363088425926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45998.363088425926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45998.363088425926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45998.363088425926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45998.363088425926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45998.363088425926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45998.363088425926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45998.363088425926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45998.363088425926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45998.363088425926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45998.363088425926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45998.363088425926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45998.363088425926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45998.363088425926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45998.363088425926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45998.363088425926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45998.363088425926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45998.363088425926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45998.363088425926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45998.363088425926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45998.363088425926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45998.363088425926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45998.363088425926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45998.363088425926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45998.363088425926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45998.363088425926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45998.363088425926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45998.363088425926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45998.363088425926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45998.363088425926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45998.363088425926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45998.363088425926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45998.363088425926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45998.363088425926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45998.363088425926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45998.363088425926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45998.363088425926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45998.363088425926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45998.363088425926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45998.363088425926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45998.363088425926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45998.363088425926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45998.363088425926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45998.363088425926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45998.363088425926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45998.363088425926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45998.363088425926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45998.363088425926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45998.363088425926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45998.363088425926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45998.363088425926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45998.363088425926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45998.363088425926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45998.363088425926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45998.363088425926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45998.363088425926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45998.363088425926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45998.363088425926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45998.363088425926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45998.363088425926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45998.363088425926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45998.363088425926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45998.363088425926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45998.363088425926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45998.363088425926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45998.363088425926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45998.363088425926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45998.363088425926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45998.363088425926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45998.363088425926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45998.363088425926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45998.363088425926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45998.363088425926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45998.363088425926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45998.363088425926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45998.363088425926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45998.363088425926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45998.363088425926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45998.363088425926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45998.363088425926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45998.363088425926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45998.363088425926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45998.363088425926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45998.363088425926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45998.363088425926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45998.363088425926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45998.363088425926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45998.363088425926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45998.363088425926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45998.363088425926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45998.363088425926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45998.363088425926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45998.363088425926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45998.363088425926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45998.363088425926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45998.363088425926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45998.363088425926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45998.363088425926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45998.363088425926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45998.363088425926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45998.363088425926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45998.363088425926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45998.363088425926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45998.363088425926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45998.363088425926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45998.363088425926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45998.363088425926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45998.363088425926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45998.363088425926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45998.363088425926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45998.363088425926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45998.363088425926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45998.363088425926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45998.363088425926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45998.363088425926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45998.363088425926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45998.363088425926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45998.363088425926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45998.363088425926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45998.363088425926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45998.363088425926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45998.363088425926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45998.363088425926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45998.363088425926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45998.363088425926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45998.363088425926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45998.363088425926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45998.363088425926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45998.363088425926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45998.363088425926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45998.363088425926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45998.363088425926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45998.363088425926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45998.363088425926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45998.363088425926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45998.363088425926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45998.363088425926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45998.363088425926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45998.363088425926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45998.363088425926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45998.363088425926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45998.363088425926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45998.363088425926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45998.363088425926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45998.363088425926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45998.363088425926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45998.363088425926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45998.363088425926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45998.363088425926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45998.363088425926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45998.363088425926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45998.363088425926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45998.363088425926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45998.363088425926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45998.363088425926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45998.363088425926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45998.363088425926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45998.363088425926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45998.363088425926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45998.363088425926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45998.363088425926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45998.363088425926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45998.363088425926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45998.363088425926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45998.363088425926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45998.363088425926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45998.363088425926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45998.363088425926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45998.363088425926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45998.363088425926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45998.363088425926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45998.363088425926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45998.363088425926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45998.363088425926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45998.363088425926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45998.363088425926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45998.363088425926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45998.363088425926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45998.363088425926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45998.363088425926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45998.363088425926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45998.363088425926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45998.363088425926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45998.363088425926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45998.363088425926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45998.363088425926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45998.363088425926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45998.363088425926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45998.363088425926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45998.363088425926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45998.363088425926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45998.363088425926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45998.363088425926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45998.363088425926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45998.363088425926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45998.363088425926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45998.363088425926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45998.363088425926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45998.363088425926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45998.363088425926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45998.363088425926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45998.363088425926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45998.363088425926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45998.363088425926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45998.363088425926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45998.363088425926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45998.363088425926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45998.363088425926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45998.363088425926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45998.363088425926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45998.363088425926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45998.363088425926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45998.363088425926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45998.363088425926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45998.363088425926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45998.363088425926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45998.363088425926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45998.363088425926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45998.363088425926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45998.363088425926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45998.363088425926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45998.363088425926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45998.363088425926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45998.363088425926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45998.363088425926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45998.363088425926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45998.363088425926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45998.363088425926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45998.363088425926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45998.363088425926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45998.363088425926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45998.363088425926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45998.363088425926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45998.363088425926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45998.363088425926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45998.363088425926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45998.363088425926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45998.363088425926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45998.363088425926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45998.363088425926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45998.363088425926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45998.363088425926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45998.363088425926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45998.363088425926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45998.363088425926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45998.363088425926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45998.363088425926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45998.363088425926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45998.363088425926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45998.363088425926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45998.363088425926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45998.363088425926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45998.363088425926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45998.363088425926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45998.363088425926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45998.363088425926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45998.363088425926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45998.363088425926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45998.363088425926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45998.363088425926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45998.363088425926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45998.363088425926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45998.363088425926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45998.363088425926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45998.363088425926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45998.363088425926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45998.363088425926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45998.363088425926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45998.363088425926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45998.363088425926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45998.363088425926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45998.363088425926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45998.363088425926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45998.363088425926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45998.363088425926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45998.363088425926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45998.363088425926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45998.363088425926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45998.363088425926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45998.363088425926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45998.363088425926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45998.363088425926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45998.363088425926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45998.363088425926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45998.363088425926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45998.363088425926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45998.363088425926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45998.363088425926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45998.363088425926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45998.363088425926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45998.363088425926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45998.363088425926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45998.363088425926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45998.363088425926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45998.363088425926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45998.363088425926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45998.363088425926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45998.363088425926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45998.363088425926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45998.363088425926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45998.363088425926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45998.363088425926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45998.363088425926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45998.363088425926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45998.363088425926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45998.363088425926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45998.363088425926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45998.363088425926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45998.363088425926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45998.363088425926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45998.363088425926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45998.363088425926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45998.363088425926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45998.363088425926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45998.363088425926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45998.363088425926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45998.363088425926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45998.363088425926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45998.363088425926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45998.363088425926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45998.363088425926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45998.363088425926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45998.363088425926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45998.363088425926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45998.363088425926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45998.363088425926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45998.363088425926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45998.363088425926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45998.363088425926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45998.363088425926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45998.363088425926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45998.363088425926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45998.363088425926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45998.363088425926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45998.363088425926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45998.363088425926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45998.363088425926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45998.363088425926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45998.363088425926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45998.363088425926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45998.363088425926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45998.363088425926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45998.363088425926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45998.363088425926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45998.363088425926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45998.363088425926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45998.363088425926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45998.363088425926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45998.363088425926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45998.363088425926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45998.363088425926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45998.363088425926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45998.363088425926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45998.363088425926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45998.363088425926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45998.363088425926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45998.363088425926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45998.363088425926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45998.363088425926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45998.363088425926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45998.363088425926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45998.363088425926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45998.363088425926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45998.363088425926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45998.363088425926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45998.363088425926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45998.363088425926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45998.363088425926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45998.363088425926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45998.363088425926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45998.363088425926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45998.363088425926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45998.363088425926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45998.363088425926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45998.363088425926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45998.363088425926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45998.363088425926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45998.363088425926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45998.363088425926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45998.363088425926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45998.363088425926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45998.363088425926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45998.363088425926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45998.363088425926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45998.363088425926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45998.363088425926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45998.363088425926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45998.363088425926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45998.363088425926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45998.363088425926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45998.363088425926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45998.363088425926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45998.363088425926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45998.363088425926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45998.363088425926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45998.363088425926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45998.363088425926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45998.363088425926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45998.363088425926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45998.363088425926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45998.363088425926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45998.363088425926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45998.363088425926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45998.363088425926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45998.363088425926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45998.363088425926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45998.363088425926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45998.363088425926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45998.363088425926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45998.363088425926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45998.363088425926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45998.363088425926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45998.363088425926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45998.363088425926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45998.363088425926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45998.363088425926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45998.363088425926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45998.363088425926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45998.363088425926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45998.363088425926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45998.363088425926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45998.363088425926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45998.363088425926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45998.363088425926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45998.363088425926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45998.363088425926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45998.363088425926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45998.363088425926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45998.363088425926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45998.363088425926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45998.363088425926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45998.363088425926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45998.363088425926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45998.363088425926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45998.363088425926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45998.363088425926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45998.363088425926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45998.363088425926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45998.363088425926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45998.363088425926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45998.363088425926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45998.363088425926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45998.363088425926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45998.363088425926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45998.363088425926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45998.363088425926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45998.363088425926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45998.363088425926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45998.363088425926</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294.88237083332933</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0.87108611111034406</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0.8297550925926771</v>
      </c>
      <c r="H4" s="91">
        <v>45997.522280092591</v>
      </c>
      <c r="I4" s="107" t="str">
        <f>IFERROR(VLOOKUP(D4,DB!A:F,6,0),"")</f>
        <v>Generator-SG</v>
      </c>
      <c r="J4" s="107" t="str">
        <f>IFERROR(VLOOKUP(D4,DB!A:G,7,0),"")</f>
        <v>Good</v>
      </c>
      <c r="K4" s="93" t="s">
        <v>39126</v>
      </c>
      <c r="L4" s="87" t="str">
        <f>IFERROR(VLOOKUP(D4,DB!A:I,9,0),"")</f>
        <v>Latis</v>
      </c>
    </row>
    <row r="5" spans="1:16" ht="15" customHeight="1">
      <c r="A5" s="107" t="s">
        <v>39127</v>
      </c>
      <c r="B5" s="107" t="str">
        <f>IFERROR(VLOOKUP(D5,DB!A:K,11,0),"")</f>
        <v>R4</v>
      </c>
      <c r="C5" s="89">
        <v>1</v>
      </c>
      <c r="D5" s="87" t="s">
        <v>29582</v>
      </c>
      <c r="E5" s="90" t="s">
        <v>39106</v>
      </c>
      <c r="F5" s="91">
        <v>45998.350740740738</v>
      </c>
      <c r="G5" s="92">
        <f t="shared" ca="1" si="0"/>
        <v>1.2347685187705792E-2</v>
      </c>
      <c r="H5" s="91">
        <v>45998.353842592594</v>
      </c>
      <c r="I5" s="107" t="str">
        <f>IFERROR(VLOOKUP(D5,DB!A:F,6,0),"")</f>
        <v>SCECO</v>
      </c>
      <c r="J5" s="107" t="str">
        <f>IFERROR(VLOOKUP(D5,DB!A:G,7,0),"")</f>
        <v>Dead</v>
      </c>
      <c r="K5" s="93" t="s">
        <v>39128</v>
      </c>
      <c r="L5" s="87" t="str">
        <f>IFERROR(VLOOKUP(D5,DB!A:I,9,0),"")</f>
        <v>Latis</v>
      </c>
    </row>
    <row r="6" spans="1:16" ht="15" customHeight="1">
      <c r="A6" s="107"/>
      <c r="B6" s="107" t="str">
        <f>IFERROR(VLOOKUP(D6,DB!A:K,11,0),"")</f>
        <v/>
      </c>
      <c r="C6" s="89"/>
      <c r="D6" s="87"/>
      <c r="E6" s="90"/>
      <c r="F6" s="91"/>
      <c r="G6" s="92">
        <f t="shared" ca="1" si="0"/>
        <v>45998.363088425926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45998.363088425926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45998.363088425926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45998.363088425926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45998.363088425926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45998.363088425926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45998.363088425926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45998.363088425926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45998.363088425926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45998.363088425926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45998.363088425926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45998.363088425926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45998.363088425926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45998.363088425926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45998.363088425926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45998.363088425926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45998.363088425926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45998.363088425926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45998.363088425926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45998.363088425926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45998.363088425926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45998.363088425926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45998.363088425926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45998.363088425926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45998.363088425926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45998.363088425926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45998.363088425926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45998.363088425926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45998.363088425926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45998.363088425926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45998.363088425926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45998.363088425926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45998.363088425926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45998.363088425926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45998.363088425926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45998.363088425926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45998.363088425926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45998.363088425926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45998.363088425926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45998.363088425926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45998.363088425926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45998.363088425926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45998.363088425926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45998.363088425926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45998.363088425926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45998.363088425926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45998.363088425926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45998.363088425926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45998.363088425926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45998.363088425926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45998.363088425926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45998.363088425926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45998.363088425926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45998.363088425926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45998.363088425926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45998.363088425926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45998.363088425926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45998.363088425926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45998.363088425926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45998.363088425926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45998.363088425926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45998.363088425926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45998.363088425926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45998.363088425926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45998.363088425926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45998.363088425926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45998.363088425926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45998.363088425926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45998.363088425926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45998.363088425926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45998.363088425926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45998.363088425926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45998.363088425926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45998.363088425926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45998.363088425926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45998.363088425926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45998.363088425926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45998.363088425926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45998.363088425926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45998.363088425926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45998.363088425926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45998.363088425926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45998.363088425926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45998.363088425926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45998.363088425926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45998.363088425926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45998.363088425926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45998.363088425926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45998.363088425926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45998.363088425926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45998.363088425926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45998.363088425926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45998.363088425926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45998.363088425926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45998.363088425926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45998.363088425926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45998.363088425926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45998.363088425926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45998.363088425926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45998.363088425926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45998.363088425926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45998.363088425926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45998.363088425926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45998.363088425926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45998.363088425926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45998.363088425926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45998.363088425926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45998.363088425926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45998.363088425926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45998.363088425926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45998.363088425926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45998.363088425926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45998.363088425926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45998.363088425926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45998.363088425926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45998.363088425926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45998.363088425926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45998.363088425926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45998.363088425926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45998.363088425926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45998.363088425926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45998.363088425926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45998.363088425926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45998.363088425926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45998.363088425926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45998.363088425926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45998.363088425926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45998.363088425926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45998.363088425926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45998.363088425926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45998.363088425926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45998.363088425926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45998.363088425926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45998.363088425926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45998.363088425926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45998.363088425926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45998.363088425926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45998.363088425926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45998.363088425926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45998.363088425926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45998.363088425926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45998.363088425926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45998.363088425926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45998.363088425926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45998.363088425926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45998.363088425926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45998.363088425926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45998.363088425926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45998.363088425926</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45998.363088425926</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45998.363088425926</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45998.363088425926</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45998.363088425926</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45998.363088425926</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45998.363088425926</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45998.363088425926</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45998.363088425926</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45998.363088425926</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45998.363088425926</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45998.363088425926</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45998.363088425926</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K15" sqref="K15"/>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106.53102824073721</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72.174211111108889</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49.701977314813121</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16.989789814811957</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1.2555999999967753</v>
      </c>
      <c r="H6" s="38">
        <v>45997.093599537038</v>
      </c>
      <c r="I6" s="37" t="str">
        <f>IFERROR(VLOOKUP(D6,DB!A:F,6,0),"")</f>
        <v>SCECO</v>
      </c>
      <c r="J6" s="37" t="str">
        <f>IFERROR(VLOOKUP(D6,DB!A:G,7,0),"")</f>
        <v>In progress</v>
      </c>
      <c r="K6" s="37" t="s">
        <v>39138</v>
      </c>
      <c r="L6" s="37" t="str">
        <f>IFERROR(VLOOKUP(D6,DB!A:I,9,0),"")</f>
        <v>Latis</v>
      </c>
    </row>
    <row r="7" spans="1:13">
      <c r="A7" s="37" t="s">
        <v>39139</v>
      </c>
      <c r="B7" s="37" t="s">
        <v>5445</v>
      </c>
      <c r="C7" s="37">
        <v>1</v>
      </c>
      <c r="D7" s="37" t="s">
        <v>32347</v>
      </c>
      <c r="E7" s="37" t="s">
        <v>39106</v>
      </c>
      <c r="F7" s="38">
        <v>45998.3516087963</v>
      </c>
      <c r="G7" s="131">
        <f t="shared" ref="G7:G31" ca="1" si="3">IFERROR(NOW()-F7,"")</f>
        <v>1.1479629625682719E-2</v>
      </c>
      <c r="H7" s="38">
        <v>45998.345462962963</v>
      </c>
      <c r="I7" s="37" t="str">
        <f>IFERROR(VLOOKUP(D7,DB!A:F,6,0),"")</f>
        <v>SCECO</v>
      </c>
      <c r="J7" s="37" t="str">
        <f>IFERROR(VLOOKUP(D7,DB!A:G,7,0),"")</f>
        <v>Good</v>
      </c>
      <c r="K7" s="37" t="s">
        <v>39140</v>
      </c>
      <c r="L7" s="37" t="str">
        <f>IFERROR(VLOOKUP(D7,DB!A:I,9,0),"")</f>
        <v>Latis</v>
      </c>
    </row>
    <row r="8" spans="1:13">
      <c r="A8" s="37" t="s">
        <v>39141</v>
      </c>
      <c r="B8" s="37" t="s">
        <v>5445</v>
      </c>
      <c r="C8" s="37">
        <v>1</v>
      </c>
      <c r="D8" s="37" t="s">
        <v>36671</v>
      </c>
      <c r="E8" s="37" t="s">
        <v>39106</v>
      </c>
      <c r="F8" s="38">
        <v>45998.360636574071</v>
      </c>
      <c r="G8" s="131">
        <f t="shared" ca="1" si="3"/>
        <v>2.451851854857523E-3</v>
      </c>
      <c r="H8" s="38">
        <v>45998.354733796295</v>
      </c>
      <c r="I8" s="37" t="str">
        <f>IFERROR(VLOOKUP(D8,DB!A:F,6,0),"")</f>
        <v>SCECO</v>
      </c>
      <c r="J8" s="37" t="str">
        <f>IFERROR(VLOOKUP(D8,DB!A:G,7,0),"")</f>
        <v>Dead</v>
      </c>
      <c r="K8" s="37" t="s">
        <v>39142</v>
      </c>
      <c r="L8" s="37" t="str">
        <f>IFERROR(VLOOKUP(D8,DB!A:I,9,0),"")</f>
        <v>Latis</v>
      </c>
    </row>
    <row r="9" spans="1:13">
      <c r="A9" s="37"/>
      <c r="B9" s="37" t="str">
        <f>IFERROR(VLOOKUP(D9,DB!A:K,11,0),"")</f>
        <v/>
      </c>
      <c r="C9" s="37"/>
      <c r="D9" s="37"/>
      <c r="E9" s="37"/>
      <c r="F9" s="38"/>
      <c r="G9" s="131">
        <f t="shared" ca="1" si="3"/>
        <v>45998.363088425926</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31">
        <f t="shared" ca="1" si="3"/>
        <v>45998.363088425926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45998.363088425926</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45998.363088425926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45998.363088425926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45998.363088425926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45998.363088425926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45998.363088425926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45998.363088425926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45998.363088425926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45998.363088425926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45998.363088425926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45998.363088425926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45998.363088425926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45998.363088425926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45998.363088425926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45998.363088425926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45998.363088425926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45998.363088425926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45998.363088425926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45998.363088425926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45998.363088425926</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45998.363088425926</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45998.363088425926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45998.363088425926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45998.363088425926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45998.363088425926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45998.363088425926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45998.363088425926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45998.363088425926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45998.363088425926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45998.363088425926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45998.363088425926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45998.363088425926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45998.363088425926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45998.363088425926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45998.363088425926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45998.363088425926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45998.363088425926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45998.363088425926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45998.363088425926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45998.363088425926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45998.363088425926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45998.363088425926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45998.363088425926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45998.363088425926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45998.363088425926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45998.363088425926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45998.363088425926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45998.363088425926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45998.363088425926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45998.363088425926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45998.363088425926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45998.363088425926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45998.363088425926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45998.363088425926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45998.363088425926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45998.363088425926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45998.363088425926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45998.363088425926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45998.363088425926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45998.363088425926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45998.363088425926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45998.363088425926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45998.363088425926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45998.363088425926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45998.363088425926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45998.363088425926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45998.363088425926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45998.363088425926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45998.363088425926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45998.363088425926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45998.363088425926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45998.363088425926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45998.363088425926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45998.363088425926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45998.363088425926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45998.363088425926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45998.363088425926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45998.363088425926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45998.363088425926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45998.363088425926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45998.363088425926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45998.363088425926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45998.363088425926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45998.363088425926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45998.363088425926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45998.363088425926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45998.363088425926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45998.363088425926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45998.363088425926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45998.363088425926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45998.363088425926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45998.363088425926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45998.363088425926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45998.363088425926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45998.363088425926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45998.363088425926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45998.363088425926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45998.363088425926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45998.363088425926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45998.363088425926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45998.363088425926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45998.363088425926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45998.363088425926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45998.363088425926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45998.363088425926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45998.363088425926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45998.363088425926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45998.363088425926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45998.363088425926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45998.363088425926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45998.363088425926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45998.363088425926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45998.363088425926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45998.363088425926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45998.363088425926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45998.363088425926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45998.363088425926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45998.363088425926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45998.363088425926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45998.363088425926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45998.363088425926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45998.363088425926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45998.363088425926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45998.363088425926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45998.363088425926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45998.363088425926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45998.363088425926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45998.363088425926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45998.363088425926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45998.363088425926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45998.363088425926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45998.363088425926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45998.363088425926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45998.363088425926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45998.363088425926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45998.363088425926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45998.363088425926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45998.363088425926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45998.363088425926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45998.363088425926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45998.363088425926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45998.363088425926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45998.363088425926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45998.363088425926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45998.363088425926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45998.363088425926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45998.363088425926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45998.363088425926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45998.363088425926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45998.363088425926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45998.363088425926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45998.363088425926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45998.363088425926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45998.363088425926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45998.363088425926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45998.363088425926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45998.363088425926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45998.363088425926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45998.363088425926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45998.363088425926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45998.363088425926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45998.363088425926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45998.363088425926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45998.363088425926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45998.363088425926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45998.363088425926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45998.363088425926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45998.363088425926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45998.363088425926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45998.363088425926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45998.363088425926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45998.363088425926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45998.363088425926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45998.363088425926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45998.363088425926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45998.363088425926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45998.363088425926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45998.363088425926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45998.363088425926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45998.363088425926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45998.363088425926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45998.363088425926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45998.363088425926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45998.363088425926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45998.363088425926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45998.363088425926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45998.363088425926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45998.363088425926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45998.363088425926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45998.363088425926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45998.363088425926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45998.363088425926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45998.363088425926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45998.363088425926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45998.363088425926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45998.363088425926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45998.363088425926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45998.363088425926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45998.363088425926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45998.363088425926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45998.363088425926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45998.363088425926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45998.363088425926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45998.363088425926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45998.363088425926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45998.363088425926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45998.363088425926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45998.363088425926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45998.363088425926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45998.363088425926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45998.363088425926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45998.363088425926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45998.363088425926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45998.363088425926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45998.363088425926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45998.363088425926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45998.363088425926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45998.363088425926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45998.363088425926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45998.363088425926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45998.363088425926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45998.363088425926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45998.363088425926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45998.363088425926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45998.363088425926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45998.363088425926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45998.363088425926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45998.363088425926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45998.363088425926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45998.363088425926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45998.363088425926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45998.363088425926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45998.363088425926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45998.363088425926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45998.363088425926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45998.363088425926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45998.363088425926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45998.363088425926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45998.363088425926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45998.363088425926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45998.363088425926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45998.363088425926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45998.363088425926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45998.363088425926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45998.363088425926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45998.363088425926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45998.363088425926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45998.363088425926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45998.363088425926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45998.363088425926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45998.363088425926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45998.363088425926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45998.363088425926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45998.363088425926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45998.363088425926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45998.363088425926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45998.363088425926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45998.363088425926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45998.363088425926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45998.363088425926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45998.363088425926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45998.363088425926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45998.363088425926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45998.363088425926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45998.363088425926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45998.363088425926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45998.363088425926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45998.363088425926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45998.363088425926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45998.363088425926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45998.363088425926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45998.363088425926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45998.363088425926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45998.363088425926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45998.363088425926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45998.363088425926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45998.363088425926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45998.363088425926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45998.363088425926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45998.363088425926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45998.363088425926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45998.363088425926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45998.363088425926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45998.363088425926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45998.363088425926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45998.363088425926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45998.363088425926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45998.363088425926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45998.363088425926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45998.363088425926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45998.363088425926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45998.363088425926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45998.363088425926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45998.363088425926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45998.363088425926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45998.363088425926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45998.363088425926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45998.363088425926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45998.363088425926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45998.363088425926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45998.363088425926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45998.363088425926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45998.363088425926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45998.363088425926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45998.363088425926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45998.363088425926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45998.363088425926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45998.363088425926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45998.363088425926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45998.363088425926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45998.363088425926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45998.363088425926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45998.363088425926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45998.363088425926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45998.363088425926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45998.363088425926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45998.363088425926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45998.363088425926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45998.363088425926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45998.363088425926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45998.363088425926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45998.363088425926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45998.363088425926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45998.363088425926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45998.363088425926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45998.363088425926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45998.363088425926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45998.363088425926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45998.363088425926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45998.363088425926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45998.363088425926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45998.363088425926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45998.363088425926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45998.363088425926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45998.363088425926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45998.363088425926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45998.363088425926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45998.363088425926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45998.363088425926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45998.363088425926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45998.363088425926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45998.363088425926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45998.363088425926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45998.363088425926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45998.363088425926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45998.363088425926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45998.363088425926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45998.363088425926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45998.363088425926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45998.363088425926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45998.363088425926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45998.363088425926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45998.363088425926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45998.363088425926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45998.363088425926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45998.363088425926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45998.363088425926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45998.363088425926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45998.363088425926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45998.363088425926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45998.363088425926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45998.363088425926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45998.363088425926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45998.363088425926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45998.363088425926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45998.363088425926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45998.363088425926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45998.363088425926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45998.363088425926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45998.363088425926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45998.363088425926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45998.363088425926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45998.363088425926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45998.363088425926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45998.363088425926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45998.363088425926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45998.363088425926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45998.363088425926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45998.363088425926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45998.363088425926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45998.363088425926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45998.363088425926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45998.363088425926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45998.363088425926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45998.363088425926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45998.363088425926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45998.363088425926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45998.363088425926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45998.363088425926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45998.363088425926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45998.363088425926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45998.363088425926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45998.363088425926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45998.363088425926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45998.363088425926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45998.363088425926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45998.363088425926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45998.363088425926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45998.363088425926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45998.363088425926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45998.363088425926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45998.363088425926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45998.363088425926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45998.363088425926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45998.363088425926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45998.363088425926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45998.363088425926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45998.363088425926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45998.363088425926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45998.363088425926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45998.363088425926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45998.363088425926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45998.363088425926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45998.363088425926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45998.363088425926</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45998.363088425926</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45998.363088425926</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45998.363088425926</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45998.363088425926</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45998.363088425926</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45998.363088425926</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2025-12-07T05:43:40Z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