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508" documentId="120_S{2AC9BD13-BADA-5192-A53E-5A8FF88502F6}" xr6:coauthVersionLast="47" xr6:coauthVersionMax="47" xr10:uidLastSave="{3EACF8F3-C8A2-4E6B-B897-5C1674B27AD7}"/>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5" i="4" l="1"/>
  <c r="L66" i="4"/>
  <c r="L67" i="4"/>
  <c r="L68" i="4"/>
  <c r="J65" i="4"/>
  <c r="J66" i="4"/>
  <c r="J67" i="4"/>
  <c r="J68" i="4"/>
  <c r="I65" i="4"/>
  <c r="I66" i="4"/>
  <c r="I67" i="4"/>
  <c r="I68" i="4"/>
  <c r="B65" i="4"/>
  <c r="B66" i="4"/>
  <c r="B67" i="4"/>
  <c r="B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L62" i="4"/>
  <c r="L63" i="4"/>
  <c r="L64" i="4"/>
  <c r="J62" i="4"/>
  <c r="J63" i="4"/>
  <c r="J64" i="4"/>
  <c r="I62" i="4"/>
  <c r="I63" i="4"/>
  <c r="I64" i="4"/>
  <c r="B62" i="4"/>
  <c r="B63" i="4"/>
  <c r="B64" i="4"/>
  <c r="B11" i="1"/>
  <c r="B2" i="3"/>
  <c r="G2" i="3"/>
  <c r="I2" i="3"/>
  <c r="J2" i="3"/>
  <c r="L2" i="3"/>
  <c r="B3" i="3"/>
  <c r="G3" i="3"/>
  <c r="I3" i="3"/>
  <c r="J3" i="3"/>
  <c r="L3" i="3"/>
  <c r="B4" i="3"/>
  <c r="G4" i="3"/>
  <c r="I4" i="3"/>
  <c r="J4" i="3"/>
  <c r="L4" i="3"/>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I12" i="9"/>
  <c r="I13" i="9"/>
  <c r="I14" i="9"/>
  <c r="I15" i="9"/>
  <c r="I16" i="9"/>
  <c r="I17" i="9"/>
  <c r="I18" i="9"/>
  <c r="I19" i="9"/>
  <c r="I20" i="9"/>
  <c r="I21" i="9"/>
  <c r="I22" i="9"/>
  <c r="I23" i="9"/>
  <c r="I24" i="9"/>
  <c r="I25" i="9"/>
  <c r="I26" i="9"/>
  <c r="I27" i="9"/>
  <c r="I28" i="9"/>
  <c r="I29" i="9"/>
  <c r="I30" i="9"/>
  <c r="I31" i="9"/>
  <c r="L12" i="9"/>
  <c r="L13" i="9"/>
  <c r="L14" i="9"/>
  <c r="L15" i="9"/>
  <c r="L16" i="9"/>
  <c r="L17" i="9"/>
  <c r="L18" i="9"/>
  <c r="L19" i="9"/>
  <c r="L20" i="9"/>
  <c r="L21" i="9"/>
  <c r="L22" i="9"/>
  <c r="L23" i="9"/>
  <c r="L24" i="9"/>
  <c r="L25" i="9"/>
  <c r="L26" i="9"/>
  <c r="L27" i="9"/>
  <c r="L28" i="9"/>
  <c r="L29" i="9"/>
  <c r="L30" i="9"/>
  <c r="L31" i="9"/>
  <c r="J12" i="9"/>
  <c r="J13" i="9"/>
  <c r="J14" i="9"/>
  <c r="J15" i="9"/>
  <c r="J16" i="9"/>
  <c r="J17" i="9"/>
  <c r="J18" i="9"/>
  <c r="J19" i="9"/>
  <c r="J20" i="9"/>
  <c r="J21" i="9"/>
  <c r="J22" i="9"/>
  <c r="J23" i="9"/>
  <c r="J24" i="9"/>
  <c r="J25" i="9"/>
  <c r="J26" i="9"/>
  <c r="J27" i="9"/>
  <c r="J28" i="9"/>
  <c r="J29" i="9"/>
  <c r="J30" i="9"/>
  <c r="J31" i="9"/>
  <c r="L2" i="9"/>
  <c r="L3" i="9"/>
  <c r="L4" i="9"/>
  <c r="L5" i="9"/>
  <c r="L6" i="9"/>
  <c r="L7" i="9"/>
  <c r="L8" i="9"/>
  <c r="L9" i="9"/>
  <c r="L10" i="9"/>
  <c r="L11" i="9"/>
  <c r="J2" i="9"/>
  <c r="J3" i="9"/>
  <c r="J4" i="9"/>
  <c r="J5" i="9"/>
  <c r="J6" i="9"/>
  <c r="J7" i="9"/>
  <c r="J8" i="9"/>
  <c r="J9" i="9"/>
  <c r="J10" i="9"/>
  <c r="J11" i="9"/>
  <c r="I2" i="9"/>
  <c r="I3" i="9"/>
  <c r="I4" i="9"/>
  <c r="I5" i="9"/>
  <c r="I6" i="9"/>
  <c r="I7" i="9"/>
  <c r="I8" i="9"/>
  <c r="I9" i="9"/>
  <c r="I10" i="9"/>
  <c r="I11" i="9"/>
  <c r="B2" i="9"/>
  <c r="B3" i="9"/>
  <c r="B4" i="9"/>
  <c r="B5" i="9"/>
  <c r="B6" i="9"/>
  <c r="B7" i="9"/>
  <c r="B8" i="9"/>
  <c r="B9" i="9"/>
  <c r="B10" i="9"/>
  <c r="B11" i="9"/>
  <c r="G2" i="9"/>
  <c r="G3" i="9"/>
  <c r="G4" i="9"/>
  <c r="G5" i="9"/>
  <c r="G6" i="9"/>
  <c r="G7" i="9"/>
  <c r="G8" i="9"/>
  <c r="G9" i="9"/>
  <c r="G10" i="9"/>
  <c r="G11" i="9"/>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61" i="4"/>
  <c r="I61" i="4"/>
  <c r="J61" i="4"/>
  <c r="L61" i="4"/>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<sst xmlns="http://schemas.openxmlformats.org/spreadsheetml/2006/main" count="180277" uniqueCount="39121">
  <si>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</si>
  <si>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</si>
  <si>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</si>
  <si>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</si>
  <si>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</si>
  <si>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</si>
  <si>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</si>
  <si>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</si>
  <si>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</si>
  <si>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</si>
  <si>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</si>
  <si>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</si>
  <si>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</si>
  <si>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</si>
  <si>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</si>
  <si>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</si>
  <si>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</si>
  <si>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</si>
  <si>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</si>
  <si>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</si>
  <si>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</si>
  <si>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</si>
  <si>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</si>
  <si>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</si>
  <si>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</si>
  <si>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</si>
  <si>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</si>
  <si>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</si>
  <si>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</si>
  <si>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</si>
  <si>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</si>
  <si>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</si>
  <si>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</si>
  <si>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</si>
  <si>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</si>
  <si>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</si>
  <si>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</si>
  <si>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</si>
  <si>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</si>
  <si>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</si>
  <si>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</si>
  <si>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</si>
  <si>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</si>
  <si>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</si>
  <si>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</si>
  <si>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</si>
  <si>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</si>
  <si>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</si>
  <si>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</si>
  <si>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</si>
  <si>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</si>
  <si>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</si>
  <si>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</si>
  <si>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</si>
  <si>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</si>
  <si>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</si>
  <si>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</si>
  <si>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</si>
  <si>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</si>
  <si>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</si>
  <si>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</si>
  <si>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</si>
  <si>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</si>
  <si>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</si>
  <si>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</si>
  <si>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</si>
  <si>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</si>
  <si>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</si>
  <si>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</si>
  <si>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</si>
  <si>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</si>
  <si>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</si>
  <si>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</si>
  <si>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</si>
  <si>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</si>
  <si>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</si>
  <si>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</si>
  <si>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</si>
  <si>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</si>
  <si>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</si>
  <si>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</si>
  <si>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</si>
  <si>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</si>
  <si>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</si>
  <si>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</si>
  <si>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</si>
  <si>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</si>
  <si>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</si>
  <si>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</si>
  <si>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</si>
  <si>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</si>
  <si>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</si>
  <si>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</si>
  <si>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</si>
  <si>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</si>
  <si>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</si>
  <si>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</si>
  <si>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</si>
  <si>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</si>
  <si>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</si>
  <si>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</si>
  <si>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</si>
  <si>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</si>
  <si>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</si>
  <si>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</si>
  <si>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</si>
  <si>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</si>
  <si>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</si>
  <si>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</si>
  <si>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</si>
  <si>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</si>
  <si>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</si>
  <si>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</si>
  <si>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</si>
  <si>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</si>
  <si>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</si>
  <si>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</si>
  <si>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</si>
  <si>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</si>
  <si>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</si>
  <si>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</si>
  <si>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</si>
  <si>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</si>
  <si>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</si>
  <si>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</si>
  <si>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</si>
  <si>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</si>
  <si>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</si>
  <si>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</si>
  <si>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</si>
  <si>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</si>
  <si>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</si>
  <si>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</si>
  <si>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</si>
  <si>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</si>
  <si>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</si>
  <si>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</si>
  <si>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</si>
  <si>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</si>
  <si>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</si>
  <si>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</si>
  <si>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</si>
  <si>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</si>
  <si>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</si>
  <si>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</si>
  <si>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</si>
  <si>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</si>
  <si>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</si>
  <si>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</si>
  <si>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</si>
  <si>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</si>
  <si>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</si>
  <si>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</si>
  <si>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</si>
  <si>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</si>
  <si>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</si>
  <si>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</si>
  <si>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</si>
  <si>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</si>
  <si>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</si>
  <si>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</si>
  <si>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</si>
  <si>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</si>
  <si>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</si>
  <si>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</si>
  <si>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</si>
  <si>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</si>
  <si>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</si>
  <si>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</si>
  <si>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</si>
  <si>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</si>
  <si>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</si>
  <si>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</si>
  <si>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</si>
  <si>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</si>
  <si>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</si>
  <si>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</si>
  <si>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</si>
  <si>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</si>
  <si>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</si>
  <si>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</si>
  <si>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</si>
  <si>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</si>
  <si>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</si>
  <si>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</si>
  <si>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</si>
  <si>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</si>
  <si>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</si>
  <si>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</si>
  <si>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</si>
  <si>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</si>
  <si>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</si>
  <si>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</si>
  <si>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</si>
  <si>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</si>
  <si>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</si>
  <si>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</si>
  <si>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</si>
  <si>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</si>
  <si>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</si>
  <si>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</si>
  <si>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</si>
  <si>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</si>
  <si>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</si>
  <si>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</si>
  <si>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</si>
  <si>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</si>
  <si>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</si>
  <si>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</si>
  <si>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</si>
  <si>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</si>
  <si>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</si>
  <si>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</si>
  <si>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</si>
  <si>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</si>
  <si>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</si>
  <si>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</si>
  <si>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</si>
  <si>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</si>
  <si>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</si>
  <si>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</si>
  <si>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</si>
  <si>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</si>
  <si>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</si>
  <si>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</si>
  <si>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</si>
  <si>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</si>
  <si>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</si>
  <si>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</si>
  <si>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</si>
  <si>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</si>
  <si>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</si>
  <si>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</si>
  <si>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</si>
  <si>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</si>
  <si>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</si>
  <si>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</si>
  <si>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</si>
  <si>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</si>
  <si>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</si>
  <si>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</si>
  <si>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</si>
  <si>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</si>
  <si>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</si>
  <si>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</si>
  <si>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</si>
  <si>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</si>
  <si>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</si>
  <si>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</si>
  <si>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</si>
  <si>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</si>
  <si>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</si>
  <si>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</si>
  <si>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</si>
  <si>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</si>
  <si>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</si>
  <si>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</si>
  <si>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</si>
  <si>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</si>
  <si>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</si>
  <si>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</si>
  <si>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</si>
  <si>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</si>
  <si>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</si>
  <si>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</si>
  <si>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</si>
  <si>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</si>
  <si>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</si>
  <si>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</si>
  <si>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</si>
  <si>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</si>
  <si>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</si>
  <si>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</si>
  <si>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</si>
  <si>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</si>
  <si>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</si>
  <si>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</si>
  <si>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</si>
  <si>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</si>
  <si>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</si>
  <si>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</si>
  <si>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</si>
  <si>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</si>
  <si>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</si>
  <si>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</si>
  <si>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</si>
  <si>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</si>
  <si>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</si>
  <si>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</si>
  <si>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</si>
  <si>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</si>
  <si>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</si>
  <si>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</si>
  <si>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</si>
  <si>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</si>
  <si>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</si>
  <si>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</si>
  <si>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</si>
  <si>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</si>
  <si>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</si>
  <si>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</si>
  <si>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</si>
  <si>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</si>
  <si>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</si>
  <si>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</si>
  <si>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</si>
  <si>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</si>
  <si>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</si>
  <si>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</si>
  <si>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</si>
  <si>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</si>
  <si>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</si>
  <si>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</si>
  <si>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</si>
  <si>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</si>
  <si>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</si>
  <si>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</si>
  <si>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</si>
  <si>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</si>
  <si>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</si>
  <si>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</si>
  <si>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</si>
  <si>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</si>
  <si>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</si>
  <si>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</si>
  <si>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</si>
  <si>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</si>
  <si>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</si>
  <si>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</si>
  <si>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</si>
  <si>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</si>
  <si>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</si>
  <si>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</si>
  <si>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</si>
  <si>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</si>
  <si>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</si>
  <si>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</si>
  <si>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</si>
  <si>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</si>
  <si>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</si>
  <si>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</si>
  <si>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</si>
  <si>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</si>
  <si>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</si>
  <si>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</si>
  <si>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</si>
  <si>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</si>
  <si>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</si>
  <si>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</si>
  <si>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</si>
  <si>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</si>
  <si>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</si>
  <si>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</si>
  <si>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</si>
  <si>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</si>
  <si>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</si>
  <si>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</si>
  <si>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</si>
  <si>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</si>
  <si>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</si>
  <si>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</si>
  <si>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</si>
  <si>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</si>
  <si>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</si>
  <si>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</si>
  <si>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</si>
  <si>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</si>
  <si>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</si>
  <si>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</si>
  <si>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</si>
  <si>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</si>
  <si>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</si>
  <si>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</si>
  <si>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</si>
  <si>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</si>
  <si>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</si>
  <si>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</si>
  <si>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</si>
  <si>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</si>
  <si>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</si>
  <si>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</si>
  <si>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</si>
  <si>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</si>
  <si>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</si>
  <si>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</si>
  <si>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</si>
  <si>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</si>
  <si>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</si>
  <si>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</si>
  <si>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</si>
  <si>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</si>
  <si>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</si>
  <si>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</si>
  <si>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</si>
  <si>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</si>
  <si>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</si>
  <si>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</si>
  <si>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</si>
  <si>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</si>
  <si>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</si>
  <si>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</si>
  <si>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</si>
  <si>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</si>
  <si>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</si>
  <si>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</si>
  <si>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</si>
  <si>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</si>
  <si>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</si>
  <si>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</si>
  <si>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</si>
  <si>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</si>
  <si>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</si>
  <si>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</si>
  <si>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</si>
  <si>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</si>
  <si>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</si>
  <si>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</si>
  <si>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</si>
  <si>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</si>
  <si>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</si>
  <si>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</si>
  <si>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</si>
  <si>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</si>
  <si>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</si>
  <si>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</si>
  <si>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</si>
  <si>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</si>
  <si>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</si>
  <si>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</si>
  <si>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</si>
  <si>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</si>
  <si>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</si>
  <si>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</si>
  <si>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</si>
  <si>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</si>
  <si>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</si>
  <si>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</si>
  <si>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</si>
  <si>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</si>
  <si>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</si>
  <si>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</si>
  <si>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</si>
  <si>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</si>
  <si>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</si>
  <si>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</si>
  <si>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</si>
  <si>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</si>
  <si>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</si>
  <si>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</si>
  <si>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</si>
  <si>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</si>
  <si>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</si>
  <si>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</si>
  <si>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</si>
  <si>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</si>
  <si>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</si>
  <si>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</si>
  <si>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</si>
  <si>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</si>
  <si>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</si>
  <si>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</si>
  <si>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</si>
  <si>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</si>
  <si>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</si>
  <si>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</si>
  <si>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</si>
  <si>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</si>
  <si>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</si>
  <si>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</si>
  <si>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</si>
  <si>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</si>
  <si>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</si>
  <si>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</si>
  <si>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</si>
  <si>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</si>
  <si>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</si>
  <si>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</si>
  <si>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</si>
  <si>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</si>
  <si>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</si>
  <si>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</si>
  <si>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</si>
  <si>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</si>
  <si>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</si>
  <si>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</si>
  <si>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</si>
  <si>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</si>
  <si>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</si>
  <si>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</si>
  <si>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</si>
  <si>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</si>
  <si>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</si>
  <si>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</si>
  <si>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</si>
  <si>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</si>
  <si>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</si>
  <si>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</si>
  <si>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</si>
  <si>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</si>
  <si>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</si>
  <si>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</si>
  <si>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</si>
  <si>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</si>
  <si>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</si>
  <si>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</si>
  <si>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</si>
  <si>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</si>
  <si>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</si>
  <si>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</si>
  <si>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</si>
  <si>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</si>
  <si>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</si>
  <si>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</si>
  <si>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</si>
  <si>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</si>
  <si>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</si>
  <si>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</si>
  <si>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</si>
  <si>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</si>
  <si>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</si>
  <si>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</si>
  <si>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</si>
  <si>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</si>
  <si>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</si>
  <si>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</si>
  <si>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</si>
  <si>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</si>
  <si>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</si>
  <si>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</si>
  <si>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</si>
  <si>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</si>
  <si>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</si>
  <si>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</si>
  <si>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</si>
  <si>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</si>
  <si>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</si>
  <si>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</si>
  <si>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</si>
  <si>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</si>
  <si>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</si>
  <si>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</si>
  <si>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</si>
  <si>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</si>
  <si>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</si>
  <si>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</si>
  <si>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</si>
  <si>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</si>
  <si>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</si>
  <si>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</si>
  <si>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</si>
  <si>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</si>
  <si>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</si>
  <si>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</si>
  <si>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</si>
  <si>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</si>
  <si>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</si>
  <si>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</si>
  <si>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</si>
  <si>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</si>
  <si>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</si>
  <si>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</si>
  <si>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</si>
  <si>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</si>
  <si>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</si>
  <si>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</si>
  <si>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</si>
  <si>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</si>
  <si>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</si>
  <si>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</si>
  <si>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</si>
  <si>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</si>
  <si>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</si>
  <si>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</si>
  <si>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</si>
  <si>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</si>
  <si>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</si>
  <si>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</si>
  <si>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</si>
  <si>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</si>
  <si>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</si>
  <si>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</si>
  <si>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</si>
  <si>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</si>
  <si>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</si>
  <si>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</si>
  <si>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</si>
  <si>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</si>
  <si>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</si>
  <si>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</si>
  <si>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</si>
  <si>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</si>
  <si>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</si>
  <si>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</si>
  <si>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</si>
  <si>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</si>
  <si>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</si>
  <si>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</si>
  <si>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</si>
  <si>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</si>
  <si>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</si>
  <si>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</si>
  <si>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</si>
  <si>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</si>
  <si>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</si>
  <si>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</si>
  <si>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</si>
  <si>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</si>
  <si>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</si>
  <si>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</si>
  <si>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</si>
  <si>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</si>
  <si>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</si>
  <si>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</si>
  <si>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</si>
  <si>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</si>
  <si>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</si>
  <si>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</si>
  <si>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</si>
  <si>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</si>
  <si>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</si>
  <si>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</si>
  <si>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</si>
  <si>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</si>
  <si>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</si>
  <si>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</si>
  <si>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</si>
  <si>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</si>
  <si>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</si>
  <si>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</si>
  <si>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</si>
  <si>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</si>
  <si>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</si>
  <si>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</si>
  <si>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</si>
  <si>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</si>
  <si>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</si>
  <si>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</si>
  <si>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</si>
  <si>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</si>
  <si>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</si>
  <si>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</si>
  <si>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</si>
  <si>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</si>
  <si>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</si>
  <si>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</si>
  <si>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</si>
  <si>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</si>
  <si>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</si>
  <si>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</si>
  <si>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</si>
  <si>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</si>
  <si>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</si>
  <si>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</si>
  <si>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</si>
  <si>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</si>
  <si>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</si>
  <si>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</si>
  <si>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</si>
  <si>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</si>
  <si>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</si>
  <si>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</si>
  <si>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</si>
  <si>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</si>
  <si>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</si>
  <si>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</si>
  <si>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</si>
  <si>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</si>
  <si>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</si>
  <si>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</si>
  <si>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</si>
  <si>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</si>
  <si>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</si>
  <si>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</si>
  <si>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</si>
  <si>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</si>
  <si>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</si>
  <si>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</si>
  <si>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</si>
  <si>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</si>
  <si>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</si>
  <si>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</si>
  <si>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</si>
  <si>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</si>
  <si>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</si>
  <si>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</si>
  <si>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</si>
  <si>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</si>
  <si>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</si>
  <si>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</si>
  <si>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</si>
  <si>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</si>
  <si>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</si>
  <si>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</si>
  <si>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</si>
  <si>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</si>
  <si>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</si>
  <si>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</si>
  <si>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</si>
  <si>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</si>
  <si>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</si>
  <si>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</si>
  <si>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</si>
  <si>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</si>
  <si>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</si>
  <si>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</si>
  <si>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</si>
  <si>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</si>
  <si>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</si>
  <si>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</si>
  <si>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</si>
  <si>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</si>
  <si>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</si>
  <si>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</si>
  <si>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</si>
  <si>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</si>
  <si>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</si>
  <si>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</si>
  <si>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</si>
  <si>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</si>
  <si>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</si>
  <si>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</si>
  <si>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</si>
  <si>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</si>
  <si>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</si>
  <si>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</si>
  <si>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</si>
  <si>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</si>
  <si>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</si>
  <si>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</si>
  <si>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</si>
  <si>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</si>
  <si>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</si>
  <si>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</si>
  <si>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</si>
  <si>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</si>
  <si>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</si>
  <si>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</si>
  <si>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</si>
  <si>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</si>
  <si>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</si>
  <si>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</si>
  <si>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</si>
  <si>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</si>
  <si>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</si>
  <si>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</si>
  <si>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</si>
  <si>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</si>
  <si>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</si>
  <si>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</si>
  <si>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</si>
  <si>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</si>
  <si>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</si>
  <si>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</si>
  <si>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</si>
  <si>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</si>
  <si>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</si>
  <si>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</si>
  <si>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</si>
  <si>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</si>
  <si>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</si>
  <si>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</si>
  <si>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</si>
  <si>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</si>
  <si>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</si>
  <si>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</si>
  <si>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</si>
  <si>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</si>
  <si>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</si>
  <si>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</si>
  <si>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</si>
  <si>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</si>
  <si>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</si>
  <si>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</si>
  <si>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</si>
  <si>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</si>
  <si>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</si>
  <si>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</si>
  <si>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</si>
  <si>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</si>
  <si>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</si>
  <si>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</si>
  <si>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</si>
  <si>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</si>
  <si>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</si>
  <si>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</si>
  <si>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</si>
  <si>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</si>
  <si>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</si>
  <si>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</si>
  <si>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</si>
  <si>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</si>
  <si>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</si>
  <si>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</si>
  <si>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</si>
  <si>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</si>
  <si>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</si>
  <si>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</si>
  <si>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</si>
  <si>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</si>
  <si>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</si>
  <si>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</si>
  <si>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</si>
  <si>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</si>
  <si>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</si>
  <si>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</si>
  <si>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</si>
  <si>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</si>
  <si>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</si>
  <si>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</si>
  <si>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</si>
  <si>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</si>
  <si>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</si>
  <si>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</si>
  <si>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</si>
  <si>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</si>
  <si>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</si>
  <si>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</si>
  <si>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</si>
  <si>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</si>
  <si>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</si>
  <si>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</si>
  <si>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</si>
  <si>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</si>
  <si>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</si>
  <si>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</si>
  <si>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</si>
  <si>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</si>
  <si>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</si>
  <si>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</si>
  <si>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</si>
  <si>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</si>
  <si>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</si>
  <si>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</si>
  <si>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</si>
  <si>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</si>
  <si>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</si>
  <si>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</si>
  <si>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</si>
  <si>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</si>
  <si>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</si>
  <si>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</si>
  <si>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</si>
  <si>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</si>
  <si>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</si>
  <si>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</si>
  <si>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</si>
  <si>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</si>
  <si>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</si>
  <si>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</si>
  <si>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</si>
  <si>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</si>
  <si>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</si>
  <si>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</si>
  <si>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</si>
  <si>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</si>
  <si>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</si>
  <si>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</si>
  <si>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</si>
  <si>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</si>
  <si>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</si>
  <si>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</si>
  <si>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</si>
  <si>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</si>
  <si>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</si>
  <si>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</si>
  <si>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</si>
  <si>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</si>
  <si>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</si>
  <si>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</si>
  <si>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</si>
  <si>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</si>
  <si>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</si>
  <si>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</si>
  <si>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</si>
  <si>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</si>
  <si>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</si>
  <si>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</si>
  <si>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</si>
  <si>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</si>
  <si>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</si>
  <si>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</si>
  <si>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</si>
  <si>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</si>
  <si>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</si>
  <si>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</si>
  <si>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</si>
  <si>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</si>
  <si>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</si>
  <si>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</si>
  <si>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</si>
  <si>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</si>
  <si>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</si>
  <si>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</si>
  <si>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</si>
  <si>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</si>
  <si>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</si>
  <si>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</si>
  <si>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</si>
  <si>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</si>
  <si>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</si>
  <si>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</si>
  <si>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</si>
  <si>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</si>
  <si>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</si>
  <si>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</si>
  <si>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</si>
  <si>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</si>
  <si>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</si>
  <si>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</si>
  <si>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</si>
  <si>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</si>
  <si>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</si>
  <si>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</si>
  <si>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</si>
  <si>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</si>
  <si>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</si>
  <si>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</si>
  <si>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</si>
  <si>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</si>
  <si>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</si>
  <si>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</si>
  <si>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</si>
  <si>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</si>
  <si>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</si>
  <si>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</si>
  <si>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</si>
  <si>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</si>
  <si>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</si>
  <si>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</si>
  <si>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</si>
  <si>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</si>
  <si>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</si>
  <si>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</si>
  <si>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</si>
  <si>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</si>
  <si>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</si>
  <si>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</si>
  <si>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</si>
  <si>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</si>
  <si>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</si>
  <si>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</si>
  <si>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</si>
  <si>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</si>
  <si>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</si>
  <si>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</si>
  <si>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</si>
  <si>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</si>
  <si>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</si>
  <si>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</si>
  <si>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</si>
  <si>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</si>
  <si>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</si>
  <si>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</si>
  <si>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</si>
  <si>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</si>
  <si>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</si>
  <si>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</si>
  <si>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</si>
  <si>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</si>
  <si>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</si>
  <si>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</si>
  <si>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</si>
  <si>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</si>
  <si>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</si>
  <si>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</si>
  <si>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</si>
  <si>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</si>
  <si>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</si>
  <si>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</si>
  <si>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</si>
  <si>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</si>
  <si>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</si>
  <si>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</si>
  <si>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</si>
  <si>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</si>
  <si>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</si>
  <si>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</si>
  <si>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</si>
  <si>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</si>
  <si>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</si>
  <si>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</si>
  <si>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</si>
  <si>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</si>
  <si>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</si>
  <si>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</si>
  <si>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</si>
  <si>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</si>
  <si>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</si>
  <si>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</si>
  <si>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</si>
  <si>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</si>
  <si>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</si>
  <si>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</si>
  <si>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</si>
  <si>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</si>
  <si>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</si>
  <si>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</si>
  <si>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</si>
  <si>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</si>
  <si>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</si>
  <si>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</si>
  <si>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</si>
  <si>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</si>
  <si>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</si>
  <si>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</si>
  <si>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</si>
  <si>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</si>
  <si>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</si>
  <si>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</si>
  <si>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</si>
  <si>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</si>
  <si>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</si>
  <si>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</si>
  <si>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</si>
  <si>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</si>
  <si>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</si>
  <si>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</si>
  <si>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</si>
  <si>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</si>
  <si>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</si>
  <si>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</si>
  <si>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</si>
  <si>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</si>
  <si>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</si>
  <si>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</si>
  <si>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</si>
  <si>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</si>
  <si>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</si>
  <si>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</si>
  <si>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</si>
  <si>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</si>
  <si>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</si>
  <si>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</si>
  <si>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</si>
  <si>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</si>
  <si>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</si>
  <si>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</si>
  <si>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</si>
  <si>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</si>
  <si>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</si>
  <si>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</si>
  <si>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</si>
  <si>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</si>
  <si>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</si>
  <si>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</si>
  <si>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</si>
  <si>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</si>
  <si>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</si>
  <si>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</si>
  <si>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</si>
  <si>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</si>
  <si>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</si>
  <si>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</si>
  <si>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</si>
  <si>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</si>
  <si>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</si>
  <si>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</si>
  <si>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</si>
  <si>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</si>
  <si>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</si>
  <si>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</si>
  <si>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</si>
  <si>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</si>
  <si>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</si>
  <si>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</si>
  <si>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</si>
  <si>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</si>
  <si>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</si>
  <si>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</si>
  <si>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</si>
  <si>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</si>
  <si>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</si>
  <si>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</si>
  <si>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</si>
  <si>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</si>
  <si>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</si>
  <si>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</si>
  <si>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</si>
  <si>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</si>
  <si>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</si>
  <si>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</si>
  <si>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</si>
  <si>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</si>
  <si>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</si>
  <si>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</si>
  <si>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</si>
  <si>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</si>
  <si>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</si>
  <si>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</si>
  <si>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</si>
  <si>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</si>
  <si>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</si>
  <si>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</si>
  <si>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</si>
  <si>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</si>
  <si>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</si>
  <si>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</si>
  <si>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</si>
  <si>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</si>
  <si>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</si>
  <si>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</si>
  <si>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</si>
  <si>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</si>
  <si>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</si>
  <si>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</si>
  <si>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</si>
  <si>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</si>
  <si>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</si>
  <si>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</si>
  <si>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</si>
  <si>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</si>
  <si>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</si>
  <si>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</si>
  <si>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</si>
  <si>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</si>
  <si>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</si>
  <si>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</si>
  <si>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</si>
  <si>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</si>
  <si>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</si>
  <si>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</si>
  <si>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</si>
  <si>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</si>
  <si>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</si>
  <si>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</si>
  <si>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</si>
  <si>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</si>
  <si>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</si>
  <si>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</si>
  <si>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</si>
  <si>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</si>
  <si>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</si>
  <si>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</si>
  <si>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</si>
  <si>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</si>
  <si>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</si>
  <si>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</si>
  <si>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</si>
  <si>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</si>
  <si>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</si>
  <si>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</si>
  <si>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</si>
  <si>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</si>
  <si>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</si>
  <si>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</si>
  <si>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</si>
  <si>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</si>
  <si>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</si>
  <si>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</si>
  <si>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</si>
  <si>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</si>
  <si>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</si>
  <si>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</si>
  <si>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</si>
  <si>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</si>
  <si>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</si>
  <si>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</si>
  <si>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</si>
  <si>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</si>
  <si>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</si>
  <si>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</si>
  <si>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</si>
  <si>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</si>
  <si>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</si>
  <si>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</si>
  <si>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</si>
  <si>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</si>
  <si>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</si>
  <si>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</si>
  <si>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</si>
  <si>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</si>
  <si>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</si>
  <si>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</si>
  <si>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</si>
  <si>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</si>
  <si>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</si>
  <si>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</si>
  <si>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</si>
  <si>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</si>
  <si>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</si>
  <si>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</si>
  <si>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</si>
  <si>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</si>
  <si>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</si>
  <si>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</si>
  <si>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</si>
  <si>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</si>
  <si>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</si>
  <si>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</si>
  <si>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</si>
  <si>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</si>
  <si>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</si>
  <si>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</si>
  <si>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</si>
  <si>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</si>
  <si>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</si>
  <si>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</si>
  <si>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</si>
  <si>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</si>
  <si>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</si>
  <si>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</si>
  <si>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</si>
  <si>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</si>
  <si>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</si>
  <si>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</si>
  <si>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</si>
  <si>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</si>
  <si>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</si>
  <si>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</si>
  <si>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</si>
  <si>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</si>
  <si>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</si>
  <si>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</si>
  <si>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</si>
  <si>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</si>
  <si>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</si>
  <si>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</si>
  <si>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</si>
  <si>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</si>
  <si>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</si>
  <si>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</si>
  <si>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</si>
  <si>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</si>
  <si>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</si>
  <si>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</si>
  <si>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</si>
  <si>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</si>
  <si>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</si>
  <si>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</si>
  <si>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</si>
  <si>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</si>
  <si>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</si>
  <si>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</si>
  <si>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</si>
  <si>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</si>
  <si>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</si>
  <si>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</si>
  <si>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</si>
  <si>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</si>
  <si>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</si>
  <si>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</si>
  <si>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</si>
  <si>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</si>
  <si>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</si>
  <si>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</si>
  <si>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</si>
  <si>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</si>
  <si>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</si>
  <si>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</si>
  <si>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</si>
  <si>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</si>
  <si>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</si>
  <si>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</si>
  <si>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</si>
  <si>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</si>
  <si>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</si>
  <si>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</si>
  <si>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</si>
  <si>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</si>
  <si>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</si>
  <si>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</si>
  <si>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</si>
  <si>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</si>
  <si>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</si>
  <si>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</si>
  <si>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</si>
  <si>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</si>
  <si>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</si>
  <si>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</si>
  <si>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</si>
  <si>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</si>
  <si>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</si>
  <si>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</si>
  <si>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</si>
  <si>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</si>
  <si>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</si>
  <si>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</si>
  <si>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</si>
  <si>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</si>
  <si>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</si>
  <si>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</si>
  <si>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</si>
  <si>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</si>
  <si>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</si>
  <si>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</si>
  <si>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</si>
  <si>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</si>
  <si>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</si>
  <si>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</si>
  <si>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</si>
  <si>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</si>
  <si>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</si>
  <si>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</si>
  <si>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</si>
  <si>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</si>
  <si>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</si>
  <si>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</si>
  <si>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</si>
  <si>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</si>
  <si>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</si>
  <si>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</si>
  <si>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</si>
  <si>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</si>
  <si>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</si>
  <si>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</si>
  <si>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</si>
  <si>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</si>
  <si>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</si>
  <si>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</si>
  <si>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</si>
  <si>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</si>
  <si>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</si>
  <si>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</si>
  <si>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</si>
  <si>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</si>
  <si>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</si>
  <si>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</si>
  <si>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</si>
  <si>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</si>
  <si>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</si>
  <si>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</si>
  <si>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</si>
  <si>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</si>
  <si>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</si>
  <si>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</si>
  <si>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</si>
  <si>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</si>
  <si>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</si>
  <si>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</si>
  <si>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</si>
  <si>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</si>
  <si>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</si>
  <si>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</si>
  <si>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</si>
  <si>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</si>
  <si>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</si>
  <si>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</si>
  <si>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</si>
  <si>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</si>
  <si>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</si>
  <si>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</si>
  <si>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</si>
  <si>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</si>
  <si>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</si>
  <si>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</si>
  <si>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</si>
  <si>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</si>
  <si>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</si>
  <si>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</si>
  <si>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</si>
  <si>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</si>
  <si>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</si>
  <si>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</si>
  <si>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</si>
  <si>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</si>
  <si>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</si>
  <si>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</si>
  <si>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</si>
  <si>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</si>
  <si>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</si>
  <si>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</si>
  <si>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</si>
  <si>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</si>
  <si>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</si>
  <si>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</si>
  <si>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</si>
  <si>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</si>
  <si>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</si>
  <si>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</si>
  <si>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</si>
  <si>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</si>
  <si>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</si>
  <si>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</si>
  <si>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</si>
  <si>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</si>
  <si>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</si>
  <si>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</si>
  <si>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</si>
  <si>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</si>
  <si>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</si>
  <si>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</si>
  <si>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</si>
  <si>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</si>
  <si>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</si>
  <si>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</si>
  <si>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</si>
  <si>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</si>
  <si>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</si>
  <si>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</si>
  <si>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</si>
  <si>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</si>
  <si>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</si>
  <si>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</si>
  <si>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</si>
  <si>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</si>
  <si>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</si>
  <si>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</si>
  <si>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</si>
  <si>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</si>
  <si>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</si>
  <si>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</si>
  <si>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</si>
  <si>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</si>
  <si>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</si>
  <si>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</si>
  <si>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</si>
  <si>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</si>
  <si>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</si>
  <si>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</si>
  <si>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</si>
  <si>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</si>
  <si>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</si>
  <si>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</si>
  <si>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</si>
  <si>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</si>
  <si>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</si>
  <si>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</si>
  <si>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</si>
  <si>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</si>
  <si>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</si>
  <si>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</si>
  <si>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</si>
  <si>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</si>
  <si>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</si>
  <si>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</si>
  <si>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</si>
  <si>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</si>
  <si>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</si>
  <si>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</si>
  <si>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</si>
  <si>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</si>
  <si>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</si>
  <si>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</si>
  <si>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</si>
  <si>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</si>
  <si>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</si>
  <si>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</si>
  <si>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</si>
  <si>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</si>
  <si>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</si>
  <si>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</si>
  <si>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</si>
  <si>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</si>
  <si>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</si>
  <si>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</si>
  <si>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</si>
  <si>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</si>
  <si>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</si>
  <si>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</si>
  <si>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</si>
  <si>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</si>
  <si>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</si>
  <si>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</si>
  <si>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</si>
  <si>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</si>
  <si>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</si>
  <si>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</si>
  <si>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</si>
  <si>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</si>
  <si>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</si>
  <si>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</si>
  <si>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</si>
  <si>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</si>
  <si>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</si>
  <si>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</si>
  <si>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</si>
  <si>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</si>
  <si>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</si>
  <si>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</si>
  <si>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</si>
  <si>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</si>
  <si>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</si>
  <si>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</si>
  <si>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</si>
  <si>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</si>
  <si>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</si>
  <si>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</si>
  <si>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</si>
  <si>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</si>
  <si>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</si>
  <si>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</si>
  <si>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</si>
  <si>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</si>
  <si>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</si>
  <si>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</si>
  <si>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</si>
  <si>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</si>
  <si>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</si>
  <si>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</si>
  <si>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</si>
  <si>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</si>
  <si>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</si>
  <si>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</si>
  <si>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</si>
  <si>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</si>
  <si>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</si>
  <si>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</si>
  <si>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</si>
  <si>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</si>
  <si>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</si>
  <si>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</si>
  <si>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</si>
  <si>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</si>
  <si>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</si>
  <si>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</si>
  <si>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</si>
  <si>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</si>
  <si>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</si>
  <si>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</si>
  <si>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</si>
  <si>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</si>
  <si>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</si>
  <si>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</si>
  <si>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</si>
  <si>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</si>
  <si>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</si>
  <si>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</si>
  <si>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</si>
  <si>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</si>
  <si>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</si>
  <si>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</si>
  <si>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</si>
  <si>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</si>
  <si>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</si>
  <si>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</si>
  <si>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</si>
  <si>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</si>
  <si>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</si>
  <si>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</si>
  <si>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</si>
  <si>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</si>
  <si>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</si>
  <si>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</si>
  <si>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</si>
  <si>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</si>
  <si>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</si>
  <si>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</si>
  <si>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</si>
  <si>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</si>
  <si>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</si>
  <si>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</si>
  <si>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</si>
  <si>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</si>
  <si>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</si>
  <si>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</si>
  <si>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</si>
  <si>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</si>
  <si>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</si>
  <si>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</si>
  <si>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</si>
  <si>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</si>
  <si>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</si>
  <si>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</si>
  <si>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</si>
  <si>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</si>
  <si>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</si>
  <si>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</si>
  <si>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</si>
  <si>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</si>
  <si>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</si>
  <si>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</si>
  <si>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</si>
  <si>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</si>
  <si>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</si>
  <si>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</si>
  <si>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</si>
  <si>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</si>
  <si>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</si>
  <si>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</si>
  <si>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</si>
  <si>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</si>
  <si>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</si>
  <si>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</si>
  <si>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</si>
  <si>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</si>
  <si>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</si>
  <si>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</si>
  <si>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</si>
  <si>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</si>
  <si>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</si>
  <si>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</si>
  <si>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</si>
  <si>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</si>
  <si>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</si>
  <si>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</si>
  <si>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</si>
  <si>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</si>
  <si>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</si>
  <si>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</si>
  <si>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</si>
  <si>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</si>
  <si>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</si>
  <si>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</si>
  <si>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</si>
  <si>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</si>
  <si>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</si>
  <si>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</si>
  <si>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</si>
  <si>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</si>
  <si>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</si>
  <si>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</si>
  <si>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</si>
  <si>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</si>
  <si>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</si>
  <si>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</si>
  <si>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</si>
  <si>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</si>
  <si>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</si>
  <si>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</si>
  <si>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</si>
  <si>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</si>
  <si>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</si>
  <si>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</si>
  <si>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</si>
  <si>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</si>
  <si>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</si>
  <si>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</si>
  <si>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</si>
  <si>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</si>
  <si>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</si>
  <si>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</si>
  <si>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</si>
  <si>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</si>
  <si>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</si>
  <si>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</si>
  <si>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</si>
  <si>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</si>
  <si>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</si>
  <si>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</si>
  <si>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</si>
  <si>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</si>
  <si>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</si>
  <si>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</si>
  <si>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</si>
  <si>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</si>
  <si>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</si>
  <si>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</si>
  <si>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</si>
  <si>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</si>
  <si>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</si>
  <si>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</si>
  <si>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</si>
  <si>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</si>
  <si>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</si>
  <si>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</si>
  <si>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</si>
  <si>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</si>
  <si>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</si>
  <si>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</si>
  <si>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</si>
  <si>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</si>
  <si>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</si>
  <si>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</si>
  <si>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</si>
  <si>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</si>
  <si>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</si>
  <si>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</si>
  <si>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</si>
  <si>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</si>
  <si>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</si>
  <si>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</si>
  <si>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</si>
  <si>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</si>
  <si>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</si>
  <si>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</si>
  <si>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</si>
  <si>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</si>
  <si>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</si>
  <si>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</si>
  <si>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</si>
  <si>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</si>
  <si>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</si>
  <si>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</si>
  <si>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</si>
  <si>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</si>
  <si>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</si>
  <si>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</si>
  <si>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</si>
  <si>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</si>
  <si>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</si>
  <si>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</si>
  <si>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</si>
  <si>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</si>
  <si>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</si>
  <si>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</si>
  <si>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</si>
  <si>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</si>
  <si>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</si>
  <si>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</si>
  <si>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</si>
  <si>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</si>
  <si>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</si>
  <si>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</si>
  <si>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</si>
  <si>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</si>
  <si>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</si>
  <si>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</si>
  <si>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</si>
  <si>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</si>
  <si>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</si>
  <si>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</si>
  <si>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</si>
  <si>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</si>
  <si>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</si>
  <si>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</si>
  <si>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</si>
  <si>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</si>
  <si>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</si>
  <si>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</si>
  <si>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</si>
  <si>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</si>
  <si>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</si>
  <si>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</si>
  <si>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</si>
  <si>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</si>
  <si>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</si>
  <si>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</si>
  <si>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</si>
  <si>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</si>
  <si>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</si>
  <si>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</si>
  <si>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</si>
  <si>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</si>
  <si>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</si>
  <si>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</si>
  <si>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</si>
  <si>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</si>
  <si>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</si>
  <si>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</si>
  <si>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</si>
  <si>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</si>
  <si>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</si>
  <si>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</si>
  <si>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</si>
  <si>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</si>
  <si>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</si>
  <si>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</si>
  <si>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</si>
  <si>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</si>
  <si>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</si>
  <si>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</si>
  <si>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</si>
  <si>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</si>
  <si>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</si>
  <si>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</si>
  <si>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</si>
  <si>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</si>
  <si>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</si>
  <si>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</si>
  <si>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</si>
  <si>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</si>
  <si>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</si>
  <si>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</si>
  <si>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</si>
  <si>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</si>
  <si>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</si>
  <si>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</si>
  <si>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</si>
  <si>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</si>
  <si>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</si>
  <si>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</si>
  <si>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</si>
  <si>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</si>
  <si>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</si>
  <si>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</si>
  <si>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</si>
  <si>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</si>
  <si>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</si>
  <si>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</si>
  <si>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</si>
  <si>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</si>
  <si>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</si>
  <si>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</si>
  <si>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</si>
  <si>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</si>
  <si>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</si>
  <si>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</si>
  <si>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</si>
  <si>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</si>
  <si>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</si>
  <si>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</si>
  <si>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</si>
  <si>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</si>
  <si>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</si>
  <si>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</si>
  <si>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</si>
  <si>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</si>
  <si>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</si>
  <si>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</si>
  <si>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</si>
  <si>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</si>
  <si>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</si>
  <si>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</si>
  <si>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</si>
  <si>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</si>
  <si>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</si>
  <si>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</si>
  <si>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</si>
  <si>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</si>
  <si>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</si>
  <si>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</si>
  <si>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</si>
  <si>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</si>
  <si>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</si>
  <si>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</si>
  <si>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</si>
  <si>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</si>
  <si>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</si>
  <si>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</si>
  <si>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</si>
  <si>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</si>
  <si>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</si>
  <si>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</si>
  <si>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</si>
  <si>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</si>
  <si>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</si>
  <si>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</si>
  <si>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</si>
  <si>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</si>
  <si>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</si>
  <si>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</si>
  <si>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</si>
  <si>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</si>
  <si>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</si>
  <si>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</si>
  <si>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</si>
  <si>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</si>
  <si>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</si>
  <si>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</si>
  <si>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</si>
  <si>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</si>
  <si>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</si>
  <si>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</si>
  <si>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</si>
  <si>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</si>
  <si>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</si>
  <si>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</si>
  <si>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</si>
  <si>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</si>
  <si>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</si>
  <si>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</si>
  <si>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</si>
  <si>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</si>
  <si>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</si>
  <si>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</si>
  <si>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</si>
  <si>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</si>
  <si>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</si>
  <si>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</si>
  <si>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</si>
  <si>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</si>
  <si>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</si>
  <si>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</si>
  <si>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</si>
  <si>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</si>
  <si>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</si>
  <si>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</si>
  <si>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</si>
  <si>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</si>
  <si>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</si>
  <si>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</si>
  <si>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</si>
  <si>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</si>
  <si>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</si>
  <si>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</si>
  <si>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</si>
  <si>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</si>
  <si>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</si>
  <si>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</si>
  <si>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</si>
  <si>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</si>
  <si>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</si>
  <si>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</si>
  <si>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</si>
  <si>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</si>
  <si>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</si>
  <si>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</si>
  <si>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</si>
  <si>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</si>
  <si>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</si>
  <si>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</si>
  <si>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</si>
  <si>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</si>
  <si>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</si>
  <si>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</si>
  <si>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</si>
  <si>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</si>
  <si>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</si>
  <si>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</si>
  <si>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</si>
  <si>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</si>
  <si>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</si>
  <si>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</si>
  <si>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</si>
  <si>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</si>
  <si>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</si>
  <si>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</si>
  <si>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</si>
  <si>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</si>
  <si>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</si>
  <si>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</si>
  <si>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</si>
  <si>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</si>
  <si>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</si>
  <si>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</si>
  <si>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</si>
  <si>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</si>
  <si>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</si>
  <si>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</si>
  <si>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</si>
  <si>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</si>
  <si>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</si>
  <si>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</si>
  <si>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</si>
  <si>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</si>
  <si>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</si>
  <si>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</si>
  <si>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</si>
  <si>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</si>
  <si>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</si>
  <si>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</si>
  <si>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</si>
  <si>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</si>
  <si>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</si>
  <si>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</si>
  <si>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</si>
  <si>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</si>
  <si>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</si>
  <si>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</si>
  <si>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</si>
  <si>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</si>
  <si>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</si>
  <si>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</si>
  <si>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</si>
  <si>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</si>
  <si>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</si>
  <si>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</si>
  <si>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</si>
  <si>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</si>
  <si>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</si>
  <si>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</si>
  <si>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</si>
  <si>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</si>
  <si>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</si>
  <si>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</si>
  <si>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</si>
  <si>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</si>
  <si>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</si>
  <si>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</si>
  <si>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</si>
  <si>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</si>
  <si>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</si>
  <si>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</si>
  <si>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</si>
  <si>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</si>
  <si>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</si>
  <si>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</si>
  <si>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</si>
  <si>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</si>
  <si>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</si>
  <si>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</si>
  <si>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</si>
  <si>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</si>
  <si>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</si>
  <si>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</si>
  <si>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</si>
  <si>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</si>
  <si>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</si>
  <si>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</si>
  <si>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</si>
  <si>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</si>
  <si>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</si>
  <si>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</si>
  <si>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</si>
  <si>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</si>
  <si>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</si>
  <si>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</si>
  <si>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</si>
  <si>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</si>
  <si>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</si>
  <si>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</si>
  <si>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</si>
  <si>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</si>
  <si>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</si>
  <si>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</si>
  <si>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</si>
  <si>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</si>
  <si>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</si>
  <si>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</si>
  <si>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</si>
  <si>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</si>
  <si>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</si>
  <si>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</si>
  <si>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</si>
  <si>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</si>
  <si>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</si>
  <si>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</si>
  <si>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</si>
  <si>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</si>
  <si>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</si>
  <si>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</si>
  <si>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</si>
  <si>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</si>
  <si>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</si>
  <si>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</si>
  <si>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</si>
  <si>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</si>
  <si>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</si>
  <si>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</si>
  <si>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</si>
  <si>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</si>
  <si>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</si>
  <si>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</si>
  <si>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</si>
  <si>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</si>
  <si>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</si>
  <si>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</si>
  <si>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</si>
  <si>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</si>
  <si>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</si>
  <si>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</si>
  <si>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</si>
  <si>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</si>
  <si>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</si>
  <si>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</si>
  <si>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</si>
  <si>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</si>
  <si>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</si>
  <si>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</si>
  <si>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</si>
  <si>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</si>
  <si>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</si>
  <si>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</si>
  <si>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</si>
  <si>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</si>
  <si>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</si>
  <si>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</si>
  <si>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</si>
  <si>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</si>
  <si>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</si>
  <si>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</si>
  <si>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</si>
  <si>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</si>
  <si>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</si>
  <si>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</si>
  <si>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</si>
  <si>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</si>
  <si>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</si>
  <si>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</si>
  <si>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</si>
  <si>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</si>
  <si>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</si>
  <si>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</si>
  <si>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</si>
  <si>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</si>
  <si>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</si>
  <si>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</si>
  <si>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</si>
  <si>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</si>
  <si>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</si>
  <si>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</si>
  <si>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</si>
  <si>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</si>
  <si>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</si>
  <si>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</si>
  <si>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</si>
  <si>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</si>
  <si>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</si>
  <si>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</si>
  <si>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</si>
  <si>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</si>
  <si>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</si>
  <si>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</si>
  <si>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</si>
  <si>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</si>
  <si>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</si>
  <si>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</si>
  <si>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</si>
  <si>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</si>
  <si>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</si>
  <si>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</si>
  <si>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</si>
  <si>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</si>
  <si>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</si>
  <si>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</si>
  <si>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</si>
  <si>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</si>
  <si>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</si>
  <si>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</si>
  <si>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</si>
  <si>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</si>
  <si>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</si>
  <si>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</si>
  <si>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</si>
  <si>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</si>
  <si>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</si>
  <si>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</si>
  <si>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</si>
  <si>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</si>
  <si>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</si>
  <si>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</si>
  <si>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</si>
  <si>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</si>
  <si>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</si>
  <si>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</si>
  <si>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</si>
  <si>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</si>
  <si>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</si>
  <si>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</si>
  <si>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</si>
  <si>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</si>
  <si>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</si>
  <si>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</si>
  <si>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</si>
  <si>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</si>
  <si>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</si>
  <si>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</si>
  <si>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</si>
  <si>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</si>
  <si>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</si>
  <si>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</si>
  <si>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</si>
  <si>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</si>
  <si>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</si>
  <si>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</si>
  <si>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</si>
  <si>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</si>
  <si>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</si>
  <si>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</si>
  <si>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</si>
  <si>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</si>
  <si>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</si>
  <si>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</si>
  <si>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</si>
  <si>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</si>
  <si>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</si>
  <si>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</si>
  <si>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</si>
  <si>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</si>
  <si>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</si>
  <si>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</si>
  <si>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</si>
  <si>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</si>
  <si>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</si>
  <si>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</si>
  <si>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</si>
  <si>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</si>
  <si>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</si>
  <si>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</si>
  <si>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</si>
  <si>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</si>
  <si>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</si>
  <si>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</si>
  <si>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</si>
  <si>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</si>
  <si>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</si>
  <si>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</si>
  <si>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</si>
  <si>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</si>
  <si>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</si>
  <si>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</si>
  <si>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</si>
  <si>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</si>
  <si>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</si>
  <si>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</si>
  <si>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</si>
  <si>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</si>
  <si>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</si>
  <si>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</si>
  <si>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</si>
  <si>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</si>
  <si>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</si>
  <si>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</si>
  <si>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</si>
  <si>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</si>
  <si>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</si>
  <si>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</si>
  <si>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</si>
  <si>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</si>
  <si>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</si>
  <si>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</si>
  <si>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</si>
  <si>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</si>
  <si>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</si>
  <si>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</si>
  <si>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</si>
  <si>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</si>
  <si>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</si>
  <si>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</si>
  <si>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</si>
  <si>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</si>
  <si>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</si>
  <si>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</si>
  <si>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</si>
  <si>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</si>
  <si>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</si>
  <si>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</si>
  <si>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</si>
  <si>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</si>
  <si>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</si>
  <si>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</si>
  <si>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</si>
  <si>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</si>
  <si>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</si>
  <si>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</si>
  <si>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</si>
  <si>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</si>
  <si>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</si>
  <si>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</si>
  <si>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</si>
  <si>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</si>
  <si>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</si>
  <si>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</si>
  <si>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</si>
  <si>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</si>
  <si>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</si>
  <si>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</si>
  <si>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</si>
  <si>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</si>
  <si>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</si>
  <si>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</si>
  <si>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</si>
  <si>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</si>
  <si>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</si>
  <si>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</si>
  <si>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</si>
  <si>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</si>
  <si>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</si>
  <si>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</si>
  <si>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</si>
  <si>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</si>
  <si>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</si>
  <si>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</si>
  <si>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</si>
  <si>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</si>
  <si>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</si>
  <si>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</si>
  <si>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</si>
  <si>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</si>
  <si>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</si>
  <si>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</si>
  <si>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</si>
  <si>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</si>
  <si>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</si>
  <si>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</si>
  <si>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</si>
  <si>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</si>
  <si>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</si>
  <si>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</si>
  <si>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</si>
  <si>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</si>
  <si>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</si>
  <si>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</si>
  <si>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</si>
  <si>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</si>
  <si>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</si>
  <si>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</si>
  <si>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</si>
  <si>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</si>
  <si>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</si>
  <si>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</si>
  <si>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</si>
  <si>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</si>
  <si>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</si>
  <si>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</si>
  <si>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</si>
  <si>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</si>
  <si>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</si>
  <si>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</si>
  <si>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</si>
  <si>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</si>
  <si>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</si>
  <si>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</si>
  <si>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</si>
  <si>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</si>
  <si>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</si>
  <si>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</si>
  <si>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</si>
  <si>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</si>
  <si>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</si>
  <si>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</si>
  <si>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</si>
  <si>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</si>
  <si>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</si>
  <si>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</si>
  <si>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</si>
  <si>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</si>
  <si>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</si>
  <si>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</si>
  <si>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</si>
  <si>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</si>
  <si>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</si>
  <si>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</si>
  <si>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</si>
  <si>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</si>
  <si>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</si>
  <si>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</si>
  <si>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</si>
  <si>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</si>
  <si>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</si>
  <si>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</si>
  <si>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</si>
  <si>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</si>
  <si>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</si>
  <si>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</si>
  <si>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</si>
  <si>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</si>
  <si>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</si>
  <si>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</si>
  <si>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</si>
  <si>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</si>
  <si>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</si>
  <si>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</si>
  <si>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</si>
  <si>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</si>
  <si>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</si>
  <si>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</si>
  <si>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</si>
  <si>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</si>
  <si>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</si>
  <si>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</si>
  <si>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</si>
  <si>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</si>
  <si>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</si>
  <si>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</si>
  <si>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</si>
  <si>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</si>
  <si>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</si>
  <si>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</si>
  <si>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</si>
  <si>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</si>
  <si>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</si>
  <si>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</si>
  <si>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</si>
  <si>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</si>
  <si>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</si>
  <si>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</si>
  <si>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</si>
  <si>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</si>
  <si>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</si>
  <si>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</si>
  <si>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</si>
  <si>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</si>
  <si>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</si>
  <si>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</si>
  <si>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</si>
  <si>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</si>
  <si>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</si>
  <si>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</si>
  <si>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</si>
  <si>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</si>
  <si>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</si>
  <si>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</si>
  <si>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</si>
  <si>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</si>
  <si>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</si>
  <si>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</si>
  <si>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</si>
  <si>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</si>
  <si>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</si>
  <si>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</si>
  <si>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</si>
  <si>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</si>
  <si>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</si>
  <si>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</si>
  <si>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</si>
  <si>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</si>
  <si>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</si>
  <si>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</si>
  <si>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</si>
  <si>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</si>
  <si>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</si>
  <si>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</si>
  <si>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</si>
  <si>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</si>
  <si>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</si>
  <si>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</si>
  <si>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</si>
  <si>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</si>
  <si>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</si>
  <si>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</si>
  <si>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</si>
  <si>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</si>
  <si>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</si>
  <si>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</si>
  <si>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</si>
  <si>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</si>
  <si>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</si>
  <si>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</si>
  <si>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</si>
  <si>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</si>
  <si>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</si>
  <si>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</si>
  <si>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</si>
  <si>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</si>
  <si>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</si>
  <si>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</si>
  <si>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</si>
  <si>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</si>
  <si>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</si>
  <si>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</si>
  <si>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</si>
  <si>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</si>
  <si>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</si>
  <si>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</si>
  <si>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</si>
  <si>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</si>
  <si>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</si>
  <si>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</si>
  <si>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</si>
  <si>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</si>
  <si>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</si>
  <si>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</si>
  <si>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</si>
  <si>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</si>
  <si>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</si>
  <si>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</si>
  <si>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</si>
  <si>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</si>
  <si>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</si>
  <si>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</si>
  <si>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</si>
  <si>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</si>
  <si>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</si>
  <si>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</si>
  <si>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</si>
  <si>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</si>
  <si>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</si>
  <si>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</si>
  <si>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</si>
  <si>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</si>
  <si>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</si>
  <si>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</si>
  <si>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</si>
  <si>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</si>
  <si>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</si>
  <si>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</si>
  <si>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</si>
  <si>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</si>
  <si>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</si>
  <si>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</si>
  <si>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</si>
  <si>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</si>
  <si>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</si>
  <si>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</si>
  <si>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</si>
  <si>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</si>
  <si>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</si>
  <si>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</si>
  <si>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</si>
  <si>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</si>
  <si>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</si>
  <si>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</si>
  <si>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</si>
  <si>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</si>
  <si>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</si>
  <si>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</si>
  <si>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</si>
  <si>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</si>
  <si>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</si>
  <si>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</si>
  <si>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</si>
  <si>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</si>
  <si>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</si>
  <si>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</si>
  <si>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</si>
  <si>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</si>
  <si>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</si>
  <si>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</si>
  <si>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</si>
  <si>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</si>
  <si>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</si>
  <si>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</si>
  <si>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</si>
  <si>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</si>
  <si>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</si>
  <si>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</si>
  <si>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</si>
  <si>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</si>
  <si>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</si>
  <si>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</si>
  <si>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</si>
  <si>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</si>
  <si>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</si>
  <si>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</si>
  <si>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</si>
  <si>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</si>
  <si>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</si>
  <si>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</si>
  <si>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</si>
  <si>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</si>
  <si>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</si>
  <si>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</si>
  <si>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</si>
  <si>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</si>
  <si>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</si>
  <si>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</si>
  <si>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</si>
  <si>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</si>
  <si>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</si>
  <si>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</si>
  <si>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</si>
  <si>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</si>
  <si>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</si>
  <si>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</si>
  <si>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</si>
  <si>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</si>
  <si>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</si>
  <si>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</si>
  <si>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</si>
  <si>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</si>
  <si>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</si>
  <si>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</si>
  <si>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</si>
  <si>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</si>
  <si>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</si>
  <si>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</si>
  <si>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</si>
  <si>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</si>
  <si>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</si>
  <si>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</si>
  <si>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</si>
  <si>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</si>
  <si>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</si>
  <si>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</si>
  <si>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</si>
  <si>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</si>
  <si>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</si>
  <si>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</si>
  <si>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</si>
  <si>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</si>
  <si>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</si>
  <si>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</si>
  <si>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</si>
  <si>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</si>
  <si>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</si>
  <si>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</si>
  <si>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</si>
  <si>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</si>
  <si>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</si>
  <si>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</si>
  <si>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</si>
  <si>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</si>
  <si>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</si>
  <si>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</si>
  <si>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</si>
  <si>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</si>
  <si>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</si>
  <si>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</si>
  <si>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</si>
  <si>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</si>
  <si>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</si>
  <si>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</si>
  <si>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</si>
  <si>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</si>
  <si>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</si>
  <si>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</si>
  <si>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</si>
  <si>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</si>
  <si>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</si>
  <si>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</si>
  <si>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</si>
  <si>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</si>
  <si>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</si>
  <si>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</si>
  <si>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</si>
  <si>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</si>
  <si>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</si>
  <si>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</si>
  <si>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</si>
  <si>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</si>
  <si>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</si>
  <si>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</si>
  <si>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</si>
  <si>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</si>
  <si>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</si>
  <si>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</si>
  <si>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</si>
  <si>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</si>
  <si>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</si>
  <si>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</si>
  <si>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</si>
  <si>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</si>
  <si>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</si>
  <si>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</si>
  <si>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</si>
  <si>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</si>
  <si>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</si>
  <si>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</si>
  <si>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</si>
  <si>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</si>
  <si>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</si>
  <si>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</si>
  <si>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</si>
  <si>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</si>
  <si>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</si>
  <si>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</si>
  <si>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</si>
  <si>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</si>
  <si>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</si>
  <si>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</si>
  <si>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</si>
  <si>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</si>
  <si>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</si>
  <si>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</si>
  <si>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</si>
  <si>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</si>
  <si>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</si>
  <si>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</si>
  <si>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</si>
  <si>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</si>
  <si>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</si>
  <si>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</si>
  <si>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</si>
  <si>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</si>
  <si>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</si>
  <si>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</si>
  <si>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</si>
  <si>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</si>
  <si>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</si>
  <si>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</si>
  <si>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</si>
  <si>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</si>
  <si>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</si>
  <si>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</si>
  <si>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</si>
  <si>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</si>
  <si>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</si>
  <si>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</si>
  <si>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</si>
  <si>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</si>
  <si>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</si>
  <si>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</si>
  <si>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</si>
  <si>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</si>
  <si>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</si>
  <si>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</si>
  <si>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</si>
  <si>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</si>
  <si>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</si>
  <si>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</si>
  <si>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</si>
  <si>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</si>
  <si>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</si>
  <si>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</si>
  <si>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</si>
  <si>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</si>
  <si>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</si>
  <si>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</si>
  <si>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</si>
  <si>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</si>
  <si>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</si>
  <si>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</si>
  <si>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</si>
  <si>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</si>
  <si>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</si>
  <si>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</si>
  <si>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</si>
  <si>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</si>
  <si>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</si>
  <si>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</si>
  <si>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</si>
  <si>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</si>
  <si>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</si>
  <si>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</si>
  <si>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</si>
  <si>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</si>
  <si>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</si>
  <si>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</si>
  <si>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</si>
  <si>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</si>
  <si>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</si>
  <si>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</si>
  <si>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</si>
  <si>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</si>
  <si>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</si>
  <si>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</si>
  <si>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</si>
  <si>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</si>
  <si>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</si>
  <si>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</si>
  <si>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</si>
  <si>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</si>
  <si>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</si>
  <si>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</si>
  <si>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</si>
  <si>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</si>
  <si>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</si>
  <si>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</si>
  <si>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</si>
  <si>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</si>
  <si>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</si>
  <si>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</si>
  <si>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</si>
  <si>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</si>
  <si>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</si>
  <si>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</si>
  <si>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</si>
  <si>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</si>
  <si>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</si>
  <si>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</si>
  <si>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</si>
  <si>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</si>
  <si>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</si>
  <si>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</si>
  <si>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</si>
  <si>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</si>
  <si>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</si>
  <si>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</si>
  <si>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</si>
  <si>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</si>
  <si>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</si>
  <si>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</si>
  <si>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</si>
  <si>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</si>
  <si>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</si>
  <si>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</si>
  <si>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</si>
  <si>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</si>
  <si>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</si>
  <si>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</si>
  <si>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</si>
  <si>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</si>
  <si>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</si>
  <si>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</si>
  <si>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</si>
  <si>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</si>
  <si>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</si>
  <si>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</si>
  <si>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</si>
  <si>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</si>
  <si>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</si>
  <si>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</si>
  <si>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</si>
  <si>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</si>
  <si>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</si>
  <si>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</si>
  <si>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</si>
  <si>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</si>
  <si>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</si>
  <si>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</si>
  <si>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</si>
  <si>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</si>
  <si>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</si>
  <si>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</si>
  <si>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</si>
  <si>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</si>
  <si>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</si>
  <si>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</si>
  <si>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</si>
  <si>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</si>
  <si>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</si>
  <si>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</si>
  <si>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</si>
  <si>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</si>
  <si>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</si>
  <si>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</si>
  <si>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</si>
  <si>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</si>
  <si>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</si>
  <si>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</si>
  <si>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</si>
  <si>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</si>
  <si>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</si>
  <si>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</si>
  <si>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</si>
  <si>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</si>
  <si>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</si>
  <si>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</si>
  <si>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</si>
  <si>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</si>
  <si>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</si>
  <si>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</si>
  <si>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</si>
  <si>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</si>
  <si>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</si>
  <si>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</si>
  <si>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</si>
  <si>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</si>
  <si>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</si>
  <si>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</si>
  <si>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</si>
  <si>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</si>
  <si>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</si>
  <si>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</si>
  <si>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</si>
  <si>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</si>
  <si>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</si>
  <si>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</si>
  <si>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</si>
  <si>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</si>
  <si>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</si>
  <si>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</si>
  <si>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</si>
  <si>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</si>
  <si>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</si>
  <si>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</si>
  <si>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</si>
  <si>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</si>
  <si>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</si>
  <si>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</si>
  <si>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</si>
  <si>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</si>
  <si>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</si>
  <si>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</si>
  <si>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</si>
  <si>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</si>
  <si>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</si>
  <si>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</si>
  <si>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</si>
  <si>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</si>
  <si>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</si>
  <si>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</si>
  <si>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</si>
  <si>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</si>
  <si>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</si>
  <si>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</si>
  <si>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</si>
  <si>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</si>
  <si>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</si>
  <si>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</si>
  <si>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</si>
  <si>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</si>
  <si>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</si>
  <si>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</si>
  <si>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</si>
  <si>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</si>
  <si>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</si>
  <si>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</si>
  <si>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</si>
  <si>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</si>
  <si>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</si>
  <si>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</si>
  <si>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</si>
  <si>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</si>
  <si>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</si>
  <si>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</si>
  <si>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</si>
  <si>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</si>
  <si>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</si>
  <si>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</si>
  <si>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</si>
  <si>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</si>
  <si>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</si>
  <si>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</si>
  <si>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</si>
  <si>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</si>
  <si>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</si>
  <si>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</si>
  <si>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</si>
  <si>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</si>
  <si>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</si>
  <si>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</si>
  <si>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</si>
  <si>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</si>
  <si>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</si>
  <si>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</si>
  <si>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</si>
  <si>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</si>
  <si>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</si>
  <si>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</si>
  <si>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</si>
  <si>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</si>
  <si>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</si>
  <si>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</si>
  <si>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</si>
  <si>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</si>
  <si>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</si>
  <si>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</si>
  <si>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</si>
  <si>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</si>
  <si>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</si>
  <si>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</si>
  <si>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</si>
  <si>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</si>
  <si>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</si>
  <si>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</si>
  <si>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</si>
  <si>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</si>
  <si>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</si>
  <si>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</si>
  <si>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</si>
  <si>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</si>
  <si>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</si>
  <si>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</si>
  <si>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</si>
  <si>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</si>
  <si>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</si>
  <si>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</si>
  <si>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</si>
  <si>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</si>
  <si>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</si>
  <si>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</si>
  <si>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</si>
  <si>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</si>
  <si>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</si>
  <si>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</si>
  <si>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</si>
  <si>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</si>
  <si>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</si>
  <si>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</si>
  <si>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</si>
  <si>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</si>
  <si>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</si>
  <si>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</si>
  <si>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</si>
  <si>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</si>
  <si>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</si>
  <si>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</si>
  <si>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</si>
  <si>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</si>
  <si>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</si>
  <si>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</si>
  <si>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</si>
  <si>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</si>
  <si>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</si>
  <si>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</si>
  <si>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</si>
  <si>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</si>
  <si>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</si>
  <si>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</si>
  <si>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</si>
  <si>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</si>
  <si>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</si>
  <si>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</si>
  <si>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</si>
  <si>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</si>
  <si>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</si>
  <si>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</si>
  <si>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</si>
  <si>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</si>
  <si>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</si>
  <si>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</si>
  <si>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</si>
  <si>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</si>
  <si>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</si>
  <si>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</si>
  <si>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</si>
  <si>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</si>
  <si>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</si>
  <si>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</si>
  <si>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</si>
  <si>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</si>
  <si>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</si>
  <si>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</si>
  <si>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</si>
  <si>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</si>
  <si>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</si>
  <si>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</si>
  <si>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</si>
  <si>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</si>
  <si>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</si>
  <si>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</si>
  <si>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</si>
  <si>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</si>
  <si>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</si>
  <si>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</si>
  <si>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</si>
  <si>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</si>
  <si>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</si>
  <si>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</si>
  <si>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</si>
  <si>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</si>
  <si>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</si>
  <si>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</si>
  <si>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</si>
  <si>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</si>
  <si>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</si>
  <si>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</si>
  <si>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</si>
  <si>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</si>
  <si>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</si>
  <si>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</si>
  <si>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</si>
  <si>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</si>
  <si>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</si>
  <si>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</si>
  <si>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</si>
  <si>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</si>
  <si>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</si>
  <si>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</si>
  <si>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</si>
  <si>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</si>
  <si>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</si>
  <si>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</si>
  <si>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</si>
  <si>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</si>
  <si>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</si>
  <si>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</si>
  <si>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</si>
  <si>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</si>
  <si>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</si>
  <si>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</si>
  <si>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</si>
  <si>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</si>
  <si>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</si>
  <si>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</si>
  <si>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</si>
  <si>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</si>
  <si>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</si>
  <si>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</si>
  <si>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</si>
  <si>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</si>
  <si>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</si>
  <si>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</si>
  <si>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</si>
  <si>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</si>
  <si>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</si>
  <si>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</si>
  <si>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</si>
  <si>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</si>
  <si>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</si>
  <si>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</si>
  <si>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</si>
  <si>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</si>
  <si>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</si>
  <si>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</si>
  <si>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</si>
  <si>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</si>
  <si>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</si>
  <si>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</si>
  <si>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</si>
  <si>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</si>
  <si>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</si>
  <si>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</si>
  <si>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</si>
  <si>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</si>
  <si>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</si>
  <si>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</si>
  <si>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</si>
  <si>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</si>
  <si>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</si>
  <si>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</si>
  <si>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</si>
  <si>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</si>
  <si>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</si>
  <si>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</si>
  <si>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</si>
  <si>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</si>
  <si>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</si>
  <si>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</si>
  <si>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</si>
  <si>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</si>
  <si>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</si>
  <si>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</si>
  <si>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</si>
  <si>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</si>
  <si>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</si>
  <si>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</si>
  <si>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</si>
  <si>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</si>
  <si>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</si>
  <si>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</si>
  <si>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</si>
  <si>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</si>
  <si>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</si>
  <si>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</si>
  <si>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</si>
  <si>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</si>
  <si>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</si>
  <si>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</si>
  <si>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</si>
  <si>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</si>
  <si>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</si>
  <si>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</si>
  <si>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</si>
  <si>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</si>
  <si>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</si>
  <si>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</si>
  <si>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</si>
  <si>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</si>
  <si>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</si>
  <si>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</si>
  <si>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</si>
  <si>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</si>
  <si>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</si>
  <si>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</si>
  <si>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</si>
  <si>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</si>
  <si>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</si>
  <si>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</si>
  <si>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</si>
  <si>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</si>
  <si>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</si>
  <si>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</si>
  <si>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</si>
  <si>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</si>
  <si>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</si>
  <si>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</si>
  <si>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</si>
  <si>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</si>
  <si>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</si>
  <si>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</si>
  <si>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</si>
  <si>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</si>
  <si>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</si>
  <si>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</si>
  <si>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</si>
  <si>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</si>
  <si>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</si>
  <si>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</si>
  <si>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</si>
  <si>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</si>
  <si>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</si>
  <si>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</si>
  <si>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</si>
  <si>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</si>
  <si>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</si>
  <si>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</si>
  <si>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</si>
  <si>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</si>
  <si>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</si>
  <si>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</si>
  <si>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</si>
  <si>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</si>
  <si>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</si>
  <si>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</si>
  <si>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</si>
  <si>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</si>
  <si>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</si>
  <si>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</si>
  <si>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</si>
  <si>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</si>
  <si>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</si>
  <si>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</si>
  <si>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</si>
  <si>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</si>
  <si>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</si>
  <si>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</si>
  <si>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</si>
  <si>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</si>
  <si>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</si>
  <si>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</si>
  <si>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</si>
  <si>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</si>
  <si>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</si>
  <si>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</si>
  <si>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</si>
  <si>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</si>
  <si>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</si>
  <si>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</si>
  <si>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</si>
  <si>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</si>
  <si>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</si>
  <si>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</si>
  <si>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</si>
  <si>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</si>
  <si>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</si>
  <si>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</si>
  <si>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</si>
  <si>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</si>
  <si>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</si>
  <si>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</si>
  <si>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</si>
  <si>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</si>
  <si>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</si>
  <si>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</si>
  <si>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</si>
  <si>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</si>
  <si>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</si>
  <si>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</si>
  <si>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</si>
  <si>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</si>
  <si>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</si>
  <si>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</si>
  <si>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</si>
  <si>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</si>
  <si>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</si>
  <si>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</si>
  <si>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</si>
  <si>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</si>
  <si>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</si>
  <si>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</si>
  <si>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</si>
  <si>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</si>
  <si>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</si>
  <si>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</si>
  <si>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</si>
  <si>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</si>
  <si>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</si>
  <si>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</si>
  <si>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</si>
  <si>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</si>
  <si>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</si>
  <si>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</si>
  <si>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</si>
  <si>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</si>
  <si>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</si>
  <si>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</si>
  <si>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</si>
  <si>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</si>
  <si>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</si>
  <si>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</si>
  <si>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</si>
  <si>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</si>
  <si>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</si>
  <si>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</si>
  <si>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</si>
  <si>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</si>
  <si>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</si>
  <si>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</si>
  <si>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</si>
  <si>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</si>
  <si>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</si>
  <si>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</si>
  <si>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</si>
  <si>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</si>
  <si>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</si>
  <si>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</si>
  <si>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</si>
  <si>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</si>
  <si>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</si>
  <si>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</si>
  <si>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</si>
  <si>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</si>
  <si>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</si>
  <si>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</si>
  <si>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</si>
  <si>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</si>
  <si>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</si>
  <si>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</si>
  <si>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</si>
  <si>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</si>
  <si>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</si>
  <si>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</si>
  <si>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</si>
  <si>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</si>
  <si>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</si>
  <si>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</si>
  <si>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</si>
  <si>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</si>
  <si>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</si>
  <si>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</si>
  <si>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</si>
  <si>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</si>
  <si>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</si>
  <si>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</si>
  <si>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</si>
  <si>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</si>
  <si>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</si>
  <si>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</si>
  <si>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</si>
  <si>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</si>
  <si>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</si>
  <si>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</si>
  <si>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</si>
  <si>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</si>
  <si>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</si>
  <si>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</si>
  <si>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</si>
  <si>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</si>
  <si>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</si>
  <si>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</si>
  <si>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</si>
  <si>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</si>
  <si>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</si>
  <si>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</si>
  <si>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</si>
  <si>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</si>
  <si>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</si>
  <si>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</si>
  <si>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</si>
  <si>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</si>
  <si>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</si>
  <si>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</si>
  <si>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</si>
  <si>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</si>
  <si>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</si>
  <si>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</si>
  <si>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</si>
  <si>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</si>
  <si>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</si>
  <si>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</si>
  <si>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</si>
  <si>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</si>
  <si>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</si>
  <si>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</si>
  <si>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</si>
  <si>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</si>
  <si>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</si>
  <si>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</si>
  <si>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</si>
  <si>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</si>
  <si>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</si>
  <si>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</si>
  <si>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</si>
  <si>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</si>
  <si>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</si>
  <si>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</si>
  <si>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</si>
  <si>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</si>
  <si>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</si>
  <si>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</si>
  <si>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</si>
  <si>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</si>
  <si>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</si>
  <si>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</si>
  <si>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</si>
  <si>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</si>
  <si>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</si>
  <si>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</si>
  <si>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</si>
  <si>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</si>
  <si>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</si>
  <si>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</si>
  <si>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</si>
  <si>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</si>
  <si>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</si>
  <si>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</si>
  <si>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</si>
  <si>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</si>
  <si>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</si>
  <si>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</si>
  <si>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</si>
  <si>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</si>
  <si>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</si>
  <si>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</si>
  <si>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</si>
  <si>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</si>
  <si>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</si>
  <si>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</si>
  <si>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</si>
  <si>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</si>
  <si>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</si>
  <si>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</si>
  <si>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</si>
  <si>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</si>
  <si>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</si>
  <si>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</si>
  <si>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</si>
  <si>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</si>
  <si>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</si>
  <si>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</si>
  <si>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</si>
  <si>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</si>
  <si>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</si>
  <si>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</si>
  <si>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</si>
  <si>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</si>
  <si>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</si>
  <si>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</si>
  <si>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</si>
  <si>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</si>
  <si>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</si>
  <si>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</si>
  <si>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</si>
  <si>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</si>
  <si>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</si>
  <si>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</si>
  <si>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</si>
  <si>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</si>
  <si>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</si>
  <si>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</si>
  <si>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</si>
  <si>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</si>
  <si>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</si>
  <si>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</si>
  <si>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</si>
  <si>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</si>
  <si>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</si>
  <si>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</si>
  <si>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</si>
  <si>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</si>
  <si>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</si>
  <si>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</si>
  <si>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</si>
  <si>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</si>
  <si>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</si>
  <si>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</si>
  <si>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</si>
  <si>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</si>
  <si>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</si>
  <si>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</si>
  <si>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</si>
  <si>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</si>
  <si>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</si>
  <si>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</si>
  <si>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</si>
  <si>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</si>
  <si>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</si>
  <si>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</si>
  <si>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</si>
  <si>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</si>
  <si>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</si>
  <si>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</si>
  <si>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</si>
  <si>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</si>
  <si>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</si>
  <si>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</si>
  <si>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</si>
  <si>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</si>
  <si>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</si>
  <si>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</si>
  <si>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</si>
  <si>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</si>
  <si>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</si>
  <si>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</si>
  <si>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</si>
  <si>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</si>
  <si>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</si>
  <si>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</si>
  <si>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</si>
  <si>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</si>
  <si>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</si>
  <si>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</si>
  <si>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</si>
  <si>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</si>
  <si>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</si>
  <si>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</si>
  <si>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</si>
  <si>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</si>
  <si>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</si>
  <si>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</si>
  <si>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</si>
  <si>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</si>
  <si>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</si>
  <si>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</si>
  <si>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</si>
  <si>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</si>
  <si>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</si>
  <si>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</si>
  <si>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</si>
  <si>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</si>
  <si>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</si>
  <si>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</si>
  <si>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</si>
  <si>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</si>
  <si>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</si>
  <si>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</si>
  <si>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</si>
  <si>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</si>
  <si>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</si>
  <si>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</si>
  <si>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</si>
  <si>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</si>
  <si>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</si>
  <si>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</si>
  <si>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</si>
  <si>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</si>
  <si>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</si>
  <si>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</si>
  <si>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</si>
  <si>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</si>
  <si>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</si>
  <si>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</si>
  <si>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</si>
  <si>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</si>
  <si>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</si>
  <si>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</si>
  <si>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</si>
  <si>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</si>
  <si>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</si>
  <si>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</si>
  <si>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</si>
  <si>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</si>
  <si>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</si>
  <si>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</si>
  <si>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</si>
  <si>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</si>
  <si>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</si>
  <si>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</si>
  <si>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</si>
  <si>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</si>
  <si>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</si>
  <si>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</si>
  <si>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</si>
  <si>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</si>
  <si>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</si>
  <si>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</si>
  <si>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</si>
  <si>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</si>
  <si>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</si>
  <si>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</si>
  <si>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</si>
  <si>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</si>
  <si>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</si>
  <si>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</si>
  <si>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</si>
  <si>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</si>
  <si>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</si>
  <si>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</si>
  <si>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</si>
  <si>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</si>
  <si>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</si>
  <si>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</si>
  <si>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</si>
  <si>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</si>
  <si>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</si>
  <si>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</si>
  <si>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</si>
  <si>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</si>
  <si>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</si>
  <si>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</si>
  <si>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</si>
  <si>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</si>
  <si>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</si>
  <si>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</si>
  <si>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</si>
  <si>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</si>
  <si>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</si>
  <si>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</si>
  <si>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</si>
  <si>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</si>
  <si>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</si>
  <si>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</si>
  <si>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</si>
  <si>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</si>
  <si>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</si>
  <si>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</si>
  <si>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</si>
  <si>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</si>
  <si>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</si>
  <si>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</si>
  <si>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</si>
  <si>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</si>
  <si>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</si>
  <si>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</si>
  <si>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</si>
  <si>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</si>
  <si>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</si>
  <si>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</si>
  <si>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</si>
  <si>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</si>
  <si>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</si>
  <si>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</si>
  <si>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</si>
  <si>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</si>
  <si>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</si>
  <si>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</si>
  <si>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</si>
  <si>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</si>
  <si>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</si>
  <si>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</si>
  <si>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</si>
  <si>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</si>
  <si>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</si>
  <si>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</si>
  <si>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</si>
  <si>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</si>
  <si>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</si>
  <si>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</si>
  <si>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</si>
  <si>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</si>
  <si>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</si>
  <si>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</si>
  <si>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</si>
  <si>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</si>
  <si>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</si>
  <si>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</si>
  <si>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</si>
  <si>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</si>
  <si>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</si>
  <si>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</si>
  <si>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</si>
  <si>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</si>
  <si>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</si>
  <si>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</si>
  <si>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</si>
  <si>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</si>
  <si>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</si>
  <si>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</si>
  <si>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</si>
  <si>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</si>
  <si>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</si>
  <si>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</si>
  <si>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</si>
  <si>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</si>
  <si>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</si>
  <si>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</si>
  <si>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</si>
  <si>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</si>
  <si>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</si>
  <si>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</si>
  <si>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</si>
  <si>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</si>
  <si>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</si>
  <si>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</si>
  <si>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</si>
  <si>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</si>
  <si>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</si>
  <si>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</si>
  <si>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</si>
  <si>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</si>
  <si>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</si>
  <si>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</si>
  <si>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</si>
  <si>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</si>
  <si>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</si>
  <si>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</si>
  <si>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</si>
  <si>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</si>
  <si>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</si>
  <si>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</si>
  <si>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</si>
  <si>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</si>
  <si>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</si>
  <si>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</si>
  <si>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</si>
  <si>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</si>
  <si>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</si>
  <si>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</si>
  <si>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</si>
  <si>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</si>
  <si>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</si>
  <si>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</si>
  <si>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</si>
  <si>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</si>
  <si>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</si>
  <si>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</si>
  <si>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</si>
  <si>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</si>
  <si>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</si>
  <si>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</si>
  <si>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</si>
  <si>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</si>
  <si>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</si>
  <si>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</si>
  <si>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</si>
  <si>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</si>
  <si>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</si>
  <si>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</si>
  <si>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</si>
  <si>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</si>
  <si>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</si>
  <si>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</si>
  <si>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</si>
  <si>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</si>
  <si>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</si>
  <si>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</si>
  <si>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</si>
  <si>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</si>
  <si>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</si>
  <si>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</si>
  <si>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</si>
  <si>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</si>
  <si>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</si>
  <si>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</si>
  <si>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</si>
  <si>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</si>
  <si>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</si>
  <si>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</si>
  <si>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</si>
  <si>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</si>
  <si>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</si>
  <si>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</si>
  <si>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</si>
  <si>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</si>
  <si>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</si>
  <si>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</si>
  <si>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</si>
  <si>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</si>
  <si>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</si>
  <si>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</si>
  <si>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</si>
  <si>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</si>
  <si>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</si>
  <si>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</si>
  <si>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</si>
  <si>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</si>
  <si>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</si>
  <si>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</si>
  <si>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</si>
  <si>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</si>
  <si>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</si>
  <si>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</si>
  <si>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</si>
  <si>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</si>
  <si>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</si>
  <si>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</si>
  <si>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</si>
  <si>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</si>
  <si>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</si>
  <si>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</si>
  <si>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</si>
  <si>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</si>
  <si>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</si>
  <si>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</si>
  <si>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</si>
  <si>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</si>
  <si>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</si>
  <si>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</si>
  <si>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</si>
  <si>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</si>
  <si>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</si>
  <si>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</si>
  <si>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</si>
  <si>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</si>
  <si>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</si>
  <si>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</si>
  <si>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</si>
  <si>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</si>
  <si>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</si>
  <si>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</si>
  <si>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</si>
  <si>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</si>
  <si>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</si>
  <si>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</si>
  <si>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</si>
  <si>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</si>
  <si>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</si>
  <si>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</si>
  <si>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</si>
  <si>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</si>
  <si>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</si>
  <si>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</si>
  <si>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</si>
  <si>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</si>
  <si>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</si>
  <si>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</si>
  <si>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</si>
  <si>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</si>
  <si>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</si>
  <si>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</si>
  <si>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</si>
  <si>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</si>
  <si>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</si>
  <si>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</si>
  <si>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</si>
  <si>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</si>
  <si>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</si>
  <si>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</si>
  <si>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</si>
  <si>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</si>
  <si>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</si>
  <si>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</si>
  <si>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</si>
  <si>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</si>
  <si>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</si>
  <si>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</si>
  <si>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</si>
  <si>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</si>
  <si>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</si>
  <si>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</si>
  <si>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</si>
  <si>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</si>
  <si>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</si>
  <si>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</si>
  <si>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</si>
  <si>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</si>
  <si>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</si>
  <si>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</si>
  <si>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</si>
  <si>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</si>
  <si>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</si>
  <si>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</si>
  <si>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</si>
  <si>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</si>
  <si>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</si>
  <si>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</si>
  <si>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</si>
  <si>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</si>
  <si>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</si>
  <si>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</si>
  <si>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</si>
  <si>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</si>
  <si>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</si>
  <si>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</si>
  <si>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</si>
  <si>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</si>
  <si>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</si>
  <si>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</si>
  <si>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</si>
  <si>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</si>
  <si>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</si>
  <si>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</si>
  <si>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</si>
  <si>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</si>
  <si>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</si>
  <si>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</si>
  <si>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</si>
  <si>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</si>
  <si>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</si>
  <si>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</si>
  <si>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</si>
  <si>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</si>
  <si>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</si>
  <si>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</si>
  <si>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</si>
  <si>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</si>
  <si>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</si>
  <si>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</si>
  <si>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</si>
  <si>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</si>
  <si>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</si>
  <si>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</si>
  <si>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</si>
  <si>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</si>
  <si>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</si>
  <si>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</si>
  <si>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</si>
  <si>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</si>
  <si>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</si>
  <si>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</si>
  <si>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</si>
  <si>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</si>
  <si>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</si>
  <si>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</si>
  <si>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</si>
  <si>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</si>
  <si>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</si>
  <si>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</si>
  <si>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</si>
  <si>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</si>
  <si>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</si>
  <si>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</si>
  <si>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</si>
  <si>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</si>
  <si>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</si>
  <si>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</si>
  <si>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</si>
  <si>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</si>
  <si>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</si>
  <si>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</si>
  <si>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</si>
  <si>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</si>
  <si>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</si>
  <si>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</si>
  <si>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</si>
  <si>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</si>
  <si>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</si>
  <si>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</si>
  <si>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</si>
  <si>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</si>
  <si>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</si>
  <si>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</si>
  <si>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</si>
  <si>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</si>
  <si>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</si>
  <si>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</si>
  <si>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</si>
  <si>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</si>
  <si>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</si>
  <si>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</si>
  <si>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</si>
  <si>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</si>
  <si>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</si>
  <si>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</si>
  <si>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</si>
  <si>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</si>
  <si>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</si>
  <si>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</si>
  <si>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</si>
  <si>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</si>
  <si>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</si>
  <si>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</si>
  <si>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</si>
  <si>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</si>
  <si>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</si>
  <si>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</si>
  <si>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</si>
  <si>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</si>
  <si>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</si>
  <si>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</si>
  <si>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</si>
  <si>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</si>
  <si>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</si>
  <si>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</si>
  <si>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</si>
  <si>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</si>
  <si>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</si>
  <si>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</si>
  <si>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</si>
  <si>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</si>
  <si>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</si>
  <si>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</si>
  <si>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</si>
  <si>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</si>
  <si>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</si>
  <si>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</si>
  <si>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</si>
  <si>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</si>
  <si>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</si>
  <si>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</si>
  <si>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</si>
  <si>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</si>
  <si>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</si>
  <si>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</si>
  <si>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</si>
  <si>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</si>
  <si>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</si>
  <si>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</si>
  <si>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</si>
  <si>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</si>
  <si>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</si>
  <si>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</si>
  <si>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</si>
  <si>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</si>
  <si>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</si>
  <si>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</si>
  <si>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</si>
  <si>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</si>
  <si>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</si>
  <si>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</si>
  <si>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</si>
  <si>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</si>
  <si>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</si>
  <si>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</si>
  <si>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</si>
  <si>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</si>
  <si>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</si>
  <si>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</si>
  <si>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</si>
  <si>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</si>
  <si>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</si>
  <si>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</si>
  <si>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</si>
  <si>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</si>
  <si>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</si>
  <si>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</si>
  <si>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</si>
  <si>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</si>
  <si>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</si>
  <si>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</si>
  <si>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</si>
  <si>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</si>
  <si>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</si>
  <si>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</si>
  <si>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</si>
  <si>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</si>
  <si>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</si>
  <si>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</si>
  <si>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</si>
  <si>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</si>
  <si>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</si>
  <si>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</si>
  <si>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</si>
  <si>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</si>
  <si>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</si>
  <si>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</si>
  <si>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</si>
  <si>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</si>
  <si>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</si>
  <si>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</si>
  <si>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</si>
  <si>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</si>
  <si>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</si>
  <si>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</si>
  <si>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</si>
  <si>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</si>
  <si>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</si>
  <si>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</si>
  <si>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</si>
  <si>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</si>
  <si>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</si>
  <si>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</si>
  <si>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</si>
  <si>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</si>
  <si>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</si>
  <si>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</si>
  <si>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</si>
  <si>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</si>
  <si>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</si>
  <si>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</si>
  <si>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</si>
  <si>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</si>
  <si>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</si>
  <si>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</si>
  <si>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</si>
  <si>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</si>
  <si>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</si>
  <si>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</si>
  <si>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</si>
  <si>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</si>
  <si>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</si>
  <si>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</si>
  <si>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</si>
  <si>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</si>
  <si>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</si>
  <si>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</si>
  <si>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</si>
  <si>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</si>
  <si>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</si>
  <si>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</si>
  <si>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</si>
  <si>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</si>
  <si>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</si>
  <si>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</si>
  <si>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</si>
  <si>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</si>
  <si>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</si>
  <si>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</si>
  <si>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</si>
  <si>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</si>
  <si>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</si>
  <si>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</si>
  <si>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</si>
  <si>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</si>
  <si>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</si>
  <si>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</si>
  <si>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</si>
  <si>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</si>
  <si>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</si>
  <si>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</si>
  <si>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</si>
  <si>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</si>
  <si>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</si>
  <si>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</si>
  <si>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</si>
  <si>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</si>
  <si>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</si>
  <si>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</si>
  <si>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</si>
  <si>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</si>
  <si>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</si>
  <si>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</si>
  <si>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</si>
  <si>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</si>
  <si>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</si>
  <si>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</si>
  <si>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</si>
  <si>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</si>
  <si>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</si>
  <si>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</si>
  <si>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</si>
  <si>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</si>
  <si>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</si>
  <si>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</si>
  <si>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</si>
  <si>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</si>
  <si>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</si>
  <si>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</si>
  <si>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</si>
  <si>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</si>
  <si>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</si>
  <si>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</si>
  <si>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</si>
  <si>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</si>
  <si>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</si>
  <si>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</si>
  <si>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</si>
  <si>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</si>
  <si>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</si>
  <si>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</si>
  <si>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</si>
  <si>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</si>
  <si>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</si>
  <si>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</si>
  <si>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</si>
  <si>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</si>
  <si>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</si>
  <si>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</si>
  <si>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</si>
  <si>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</si>
  <si>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</si>
  <si>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</si>
  <si>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</si>
  <si>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</si>
  <si>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</si>
  <si>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</si>
  <si>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</si>
  <si>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</si>
  <si>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</si>
  <si>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</si>
  <si>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</si>
  <si>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</si>
  <si>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</si>
  <si>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</si>
  <si>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</si>
  <si>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</si>
  <si>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</si>
  <si>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</si>
  <si>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</si>
  <si>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</si>
  <si>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</si>
  <si>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</si>
  <si>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</si>
  <si>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</si>
  <si>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</si>
  <si>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</si>
  <si>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</si>
  <si>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</si>
  <si>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</si>
  <si>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</si>
  <si>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</si>
  <si>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</si>
  <si>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</si>
  <si>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</si>
  <si>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</si>
  <si>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</si>
  <si>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</si>
  <si>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</si>
  <si>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</si>
  <si>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</si>
  <si>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</si>
  <si>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</si>
  <si>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</si>
  <si>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</si>
  <si>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</si>
  <si>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</si>
  <si>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</si>
  <si>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</si>
  <si>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</si>
  <si>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</si>
  <si>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</si>
  <si>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</si>
  <si>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</si>
  <si>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</si>
  <si>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</si>
  <si>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</si>
  <si>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</si>
  <si>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</si>
  <si>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</si>
  <si>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</si>
  <si>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</si>
  <si>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</si>
  <si>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</si>
  <si>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</si>
  <si>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</si>
  <si>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</si>
  <si>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</si>
  <si>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</si>
  <si>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</si>
  <si>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</si>
  <si>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</si>
  <si>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</si>
  <si>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</si>
  <si>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</si>
  <si>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</si>
  <si>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</si>
  <si>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</si>
  <si>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</si>
  <si>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</si>
  <si>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</si>
  <si>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</si>
  <si>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</si>
  <si>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</si>
  <si>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</si>
  <si>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</si>
  <si>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</si>
  <si>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</si>
  <si>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</si>
  <si>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</si>
  <si>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</si>
  <si>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</si>
  <si>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</si>
  <si>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</si>
  <si>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</si>
  <si>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</si>
  <si>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</si>
  <si>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</si>
  <si>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</si>
  <si>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</si>
  <si>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</si>
  <si>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</si>
  <si>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</si>
  <si>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</si>
  <si>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</si>
  <si>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</si>
  <si>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</si>
  <si>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</si>
  <si>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</si>
  <si>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</si>
  <si>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</si>
  <si>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</si>
  <si>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</si>
  <si>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</si>
  <si>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</si>
  <si>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</si>
  <si>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</si>
  <si>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</si>
  <si>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</si>
  <si>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</si>
  <si>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</si>
  <si>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</si>
  <si>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</si>
  <si>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</si>
  <si>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</si>
  <si>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</si>
  <si>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</si>
  <si>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</si>
  <si>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</si>
  <si>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</si>
  <si>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</si>
  <si>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</si>
  <si>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</si>
  <si>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</si>
  <si>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</si>
  <si>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</si>
  <si>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</si>
  <si>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</si>
  <si>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</si>
  <si>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</si>
  <si>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</si>
  <si>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</si>
  <si>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</si>
  <si>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</si>
  <si>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</si>
  <si>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</si>
  <si>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</si>
  <si>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</si>
  <si>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</si>
  <si>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</si>
  <si>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</si>
  <si>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</si>
  <si>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</si>
  <si>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</si>
  <si>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</si>
  <si>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</si>
  <si>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</si>
  <si>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</si>
  <si>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</si>
  <si>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</si>
  <si>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</si>
  <si>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</si>
  <si>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</si>
  <si>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</si>
  <si>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</si>
  <si>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</si>
  <si>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</si>
  <si>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</si>
  <si>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</si>
  <si>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</si>
  <si>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</si>
  <si>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</si>
  <si>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</si>
  <si>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</si>
  <si>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</si>
  <si>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</si>
  <si>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</si>
  <si>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</si>
  <si>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</si>
  <si>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</si>
  <si>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</si>
  <si>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</si>
  <si>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</si>
  <si>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</si>
  <si>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</si>
  <si>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</si>
  <si>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</si>
  <si>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</si>
  <si>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</si>
  <si>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</si>
  <si>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</si>
  <si>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</si>
  <si>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</si>
  <si>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</si>
  <si>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</si>
  <si>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</si>
  <si>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</si>
  <si>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</si>
  <si>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</si>
  <si>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</si>
  <si>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</si>
  <si>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</si>
  <si>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</si>
  <si>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</si>
  <si>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</si>
  <si>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</si>
  <si>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</si>
  <si>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</si>
  <si>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</si>
  <si>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</si>
  <si>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</si>
  <si>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</si>
  <si>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</si>
  <si>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</si>
  <si>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</si>
  <si>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</si>
  <si>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</si>
  <si>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</si>
  <si>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</si>
  <si>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</si>
  <si>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</si>
  <si>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</si>
  <si>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</si>
  <si>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</si>
  <si>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</si>
  <si>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</si>
  <si>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</si>
  <si>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</si>
  <si>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</si>
  <si>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</si>
  <si>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</si>
  <si>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</si>
  <si>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</si>
  <si>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</si>
  <si>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</si>
  <si>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</si>
  <si>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</si>
  <si>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</si>
  <si>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</si>
  <si>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</si>
  <si>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</si>
  <si>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</si>
  <si>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</si>
  <si>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</si>
  <si>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</si>
  <si>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</si>
  <si>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</si>
  <si>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</si>
  <si>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</si>
  <si>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</si>
  <si>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</si>
  <si>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</si>
  <si>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</si>
  <si>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</si>
  <si>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</si>
  <si>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</si>
  <si>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</si>
  <si>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</si>
  <si>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</si>
  <si>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</si>
  <si>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</si>
  <si>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</si>
  <si>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</si>
  <si>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</si>
  <si>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</si>
  <si>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</si>
  <si>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</si>
  <si>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</si>
  <si>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</si>
  <si>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</si>
  <si>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</si>
  <si>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</si>
  <si>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</si>
  <si>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</si>
  <si>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</si>
  <si>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</si>
  <si>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</si>
  <si>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</si>
  <si>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</si>
  <si>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</si>
  <si>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</si>
  <si>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</si>
  <si>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</si>
  <si>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</si>
  <si>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</si>
  <si>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</si>
  <si>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</si>
  <si>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</si>
  <si>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</si>
  <si>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</si>
  <si>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</si>
  <si>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</si>
  <si>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</si>
  <si>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</si>
  <si>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</si>
  <si>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</si>
  <si>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</si>
  <si>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</si>
  <si>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</si>
  <si>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</si>
  <si>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</si>
  <si>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</si>
  <si>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</si>
  <si>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</si>
  <si>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</si>
  <si>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</si>
  <si>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</si>
  <si>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</si>
  <si>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</si>
  <si>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</si>
  <si>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</si>
  <si>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</si>
  <si>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</si>
  <si>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</si>
  <si>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</si>
  <si>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</si>
  <si>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</si>
  <si>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</si>
  <si>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</si>
  <si>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</si>
  <si>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</si>
  <si>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</si>
  <si>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</si>
  <si>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</si>
  <si>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</si>
  <si>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</si>
  <si>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</si>
  <si>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</si>
  <si>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</si>
  <si>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</si>
  <si>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</si>
  <si>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</si>
  <si>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</si>
  <si>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</si>
  <si>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</si>
  <si>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</si>
  <si>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</si>
  <si>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</si>
  <si>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</si>
  <si>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</si>
  <si>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</si>
  <si>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</si>
  <si>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</si>
  <si>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</si>
  <si>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</si>
  <si>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</si>
  <si>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</si>
  <si>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</si>
  <si>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</si>
  <si>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</si>
  <si>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</si>
  <si>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</si>
  <si>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</si>
  <si>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</si>
  <si>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</si>
  <si>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</si>
  <si>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</si>
  <si>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</si>
  <si>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</si>
  <si>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</si>
  <si>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</si>
  <si>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</si>
  <si>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</si>
  <si>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</si>
  <si>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</si>
  <si>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</si>
  <si>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</si>
  <si>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</si>
  <si>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</si>
  <si>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</si>
  <si>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</si>
  <si>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</si>
  <si>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</si>
  <si>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</si>
  <si>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</si>
  <si>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</si>
  <si>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</si>
  <si>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</si>
  <si>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</si>
  <si>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</si>
  <si>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</si>
  <si>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</si>
  <si>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</si>
  <si>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</si>
  <si>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</si>
  <si>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</si>
  <si>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</si>
  <si>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</si>
  <si>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</si>
  <si>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</si>
  <si>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</si>
  <si>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</si>
  <si>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</si>
  <si>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</si>
  <si>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</si>
  <si>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</si>
  <si>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</si>
  <si>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</si>
  <si>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</si>
  <si>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</si>
  <si>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</si>
  <si>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</si>
  <si>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</si>
  <si>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</si>
  <si>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</si>
  <si>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</si>
  <si>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</si>
  <si>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</si>
  <si>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</si>
  <si>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</si>
  <si>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</si>
  <si>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</si>
  <si>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</si>
  <si>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</si>
  <si>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</si>
  <si>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</si>
  <si>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</si>
  <si>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</si>
  <si>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</si>
  <si>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</si>
  <si>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</si>
  <si>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</si>
  <si>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</si>
  <si>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</si>
  <si>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</si>
  <si>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</si>
  <si>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</si>
  <si>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</si>
  <si>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</si>
  <si>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</si>
  <si>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</si>
  <si>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</si>
  <si>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</si>
  <si>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</si>
  <si>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</si>
  <si>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</si>
  <si>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</si>
  <si>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</si>
  <si>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</si>
  <si>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</si>
  <si>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</si>
  <si>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</si>
  <si>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</si>
  <si>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</si>
  <si>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</si>
  <si>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</si>
  <si>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</si>
  <si>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</si>
  <si>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</si>
  <si>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</si>
  <si>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</si>
  <si>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</si>
  <si>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</si>
  <si>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</si>
  <si>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</si>
  <si>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</si>
  <si>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</si>
  <si>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</si>
  <si>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</si>
  <si>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</si>
  <si>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</si>
  <si>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</si>
  <si>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</si>
  <si>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</si>
  <si>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</si>
  <si>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</si>
  <si>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</si>
  <si>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</si>
  <si>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</si>
  <si>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</si>
  <si>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</si>
  <si>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</si>
  <si>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</si>
  <si>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</si>
  <si>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</si>
  <si>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</si>
  <si>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</si>
  <si>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</si>
  <si>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</si>
  <si>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</si>
  <si>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</si>
  <si>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</si>
  <si>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</si>
  <si>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</si>
  <si>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</si>
  <si>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</si>
  <si>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</si>
  <si>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</si>
  <si>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</si>
  <si>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</si>
  <si>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</si>
  <si>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</si>
  <si>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</si>
  <si>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</si>
  <si>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</si>
  <si>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</si>
  <si>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</si>
  <si>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</si>
  <si>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</si>
  <si>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</si>
  <si>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</si>
  <si>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</si>
  <si>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</si>
  <si>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</si>
  <si>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</si>
  <si>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</si>
  <si>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</si>
  <si>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</si>
  <si>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</si>
  <si>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</si>
  <si>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</si>
  <si>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</si>
  <si>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</si>
  <si>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</si>
  <si>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</si>
  <si>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</si>
  <si>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</si>
  <si>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</si>
  <si>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</si>
  <si>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</si>
  <si>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</si>
  <si>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</si>
  <si>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</si>
  <si>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</si>
  <si>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</si>
  <si>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</si>
  <si>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</si>
  <si>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</si>
  <si>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</si>
  <si>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</si>
  <si>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</si>
  <si>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</si>
  <si>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</si>
  <si>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</si>
  <si>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</si>
  <si>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</si>
  <si>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</si>
  <si>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</si>
  <si>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</si>
  <si>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</si>
  <si>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</si>
  <si>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</si>
  <si>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</si>
  <si>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</si>
  <si>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</si>
  <si>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</si>
  <si>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</si>
  <si>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</si>
  <si>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</si>
  <si>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</si>
  <si>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</si>
  <si>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</si>
  <si>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</si>
  <si>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</si>
  <si>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</si>
  <si>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</si>
  <si>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</si>
  <si>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</si>
  <si>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</si>
  <si>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</si>
  <si>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</si>
  <si>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</si>
  <si>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</si>
  <si>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</si>
  <si>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</si>
  <si>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</si>
  <si>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</si>
  <si>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</si>
  <si>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</si>
  <si>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</si>
  <si>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</si>
  <si>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</si>
  <si>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</si>
  <si>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</si>
  <si>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</si>
  <si>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</si>
  <si>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</si>
  <si>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</si>
  <si>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</si>
  <si>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</si>
  <si>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</si>
  <si>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</si>
  <si>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</si>
  <si>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</si>
  <si>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</si>
  <si>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</si>
  <si>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</si>
  <si>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</si>
  <si>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</si>
  <si>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</si>
  <si>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</si>
  <si>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</si>
  <si>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</si>
  <si>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</si>
  <si>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</si>
  <si>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</si>
  <si>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</si>
  <si>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</si>
  <si>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</si>
  <si>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</si>
  <si>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</si>
  <si>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</si>
  <si>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</si>
  <si>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</si>
  <si>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</si>
  <si>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</si>
  <si>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</si>
  <si>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</si>
  <si>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</si>
  <si>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</si>
  <si>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</si>
  <si>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</si>
  <si>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</si>
  <si>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</si>
  <si>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</si>
  <si>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</si>
  <si>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</si>
  <si>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</si>
  <si>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</si>
  <si>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</si>
  <si>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</si>
  <si>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</si>
  <si>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</si>
  <si>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</si>
  <si>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</si>
  <si>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</si>
  <si>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</si>
  <si>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</si>
  <si>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</si>
  <si>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</si>
  <si>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</si>
  <si>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</si>
  <si>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</si>
  <si>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</si>
  <si>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</si>
  <si>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</si>
  <si>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</si>
  <si>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</si>
  <si>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</si>
  <si>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</si>
  <si>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</si>
  <si>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</si>
  <si>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</si>
  <si>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</si>
  <si>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</si>
  <si>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</si>
  <si>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</si>
  <si>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</si>
  <si>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</si>
  <si>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</si>
  <si>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</si>
  <si>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</si>
  <si>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</si>
  <si>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</si>
  <si>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</si>
  <si>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</si>
  <si>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</si>
  <si>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</si>
  <si>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</si>
  <si>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</si>
  <si>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</si>
  <si>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</si>
  <si>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</si>
  <si>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</si>
  <si>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</si>
  <si>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</si>
  <si>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</si>
  <si>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</si>
  <si>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</si>
  <si>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</si>
  <si>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</si>
  <si>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</si>
  <si>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</si>
  <si>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</si>
  <si>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</si>
  <si>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</si>
  <si>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</si>
  <si>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</si>
  <si>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</si>
  <si>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</si>
  <si>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</si>
  <si>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</si>
  <si>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</si>
  <si>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</si>
  <si>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</si>
  <si>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</si>
  <si>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</si>
  <si>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</si>
  <si>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</si>
  <si>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</si>
  <si>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</si>
  <si>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</si>
  <si>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</si>
  <si>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</si>
  <si>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</si>
  <si>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</si>
  <si>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</si>
  <si>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</si>
  <si>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</si>
  <si>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</si>
  <si>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</si>
  <si>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</si>
  <si>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</si>
  <si>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</si>
  <si>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</si>
  <si>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</si>
  <si>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</si>
  <si>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</si>
  <si>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</si>
  <si>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</si>
  <si>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</si>
  <si>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</si>
  <si>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</si>
  <si>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</si>
  <si>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</si>
  <si>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</si>
  <si>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</si>
  <si>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</si>
  <si>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</si>
  <si>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</si>
  <si>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</si>
  <si>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</si>
  <si>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</si>
  <si>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</si>
  <si>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</si>
  <si>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</si>
  <si>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</si>
  <si>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</si>
  <si>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</si>
  <si>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</si>
  <si>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</si>
  <si>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</si>
  <si>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</si>
  <si>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</si>
  <si>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</si>
  <si>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</si>
  <si>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</si>
  <si>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</si>
  <si>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</si>
  <si>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</si>
  <si>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</si>
  <si>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</si>
  <si>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</si>
  <si>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</si>
  <si>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</si>
  <si>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</si>
  <si>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</si>
  <si>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</si>
  <si>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</si>
  <si>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</si>
  <si>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</si>
  <si>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</si>
  <si>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</si>
  <si>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</si>
  <si>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</si>
  <si>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</si>
  <si>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</si>
  <si>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</si>
  <si>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</si>
  <si>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</si>
  <si>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</si>
  <si>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</si>
  <si>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</si>
  <si>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</si>
  <si>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</si>
  <si>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</si>
  <si>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</si>
  <si>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</si>
  <si>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</si>
  <si>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</si>
  <si>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</si>
  <si>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</si>
  <si>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</si>
  <si>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</si>
  <si>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</si>
  <si>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</si>
  <si>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</si>
  <si>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</si>
  <si>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</si>
  <si>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</si>
  <si>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</si>
  <si>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</si>
  <si>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</si>
  <si>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</si>
  <si>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</si>
  <si>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</si>
  <si>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</si>
  <si>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</si>
  <si>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</si>
  <si>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</si>
  <si>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</si>
  <si>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</si>
  <si>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</si>
  <si>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</si>
  <si>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</si>
  <si>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</si>
  <si>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</si>
  <si>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</si>
  <si>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</si>
  <si>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</si>
  <si>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</si>
  <si>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</si>
  <si>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</si>
  <si>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</si>
  <si>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</si>
  <si>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</si>
  <si>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</si>
  <si>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</si>
  <si>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</si>
  <si>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</si>
  <si>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</si>
  <si>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</si>
  <si>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</si>
  <si>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</si>
  <si>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</si>
  <si>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</si>
  <si>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</si>
  <si>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</si>
  <si>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</si>
  <si>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</si>
  <si>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</si>
  <si>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</si>
  <si>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</si>
  <si>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</si>
  <si>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</si>
  <si>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</si>
  <si>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</si>
  <si>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</si>
  <si>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</si>
  <si>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</si>
  <si>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</si>
  <si>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</si>
  <si>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</si>
  <si>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</si>
  <si>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</si>
  <si>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</si>
  <si>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</si>
  <si>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</si>
  <si>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</si>
  <si>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</si>
  <si>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</si>
  <si>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</si>
  <si>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</si>
  <si>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</si>
  <si>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</si>
  <si>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</si>
  <si>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</si>
  <si>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</si>
  <si>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</si>
  <si>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</si>
  <si>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</si>
  <si>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</si>
  <si>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</si>
  <si>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</si>
  <si>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</si>
  <si>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</si>
  <si>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</si>
  <si>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</si>
  <si>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</si>
  <si>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</si>
  <si>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</si>
  <si>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</si>
  <si>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</si>
  <si>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</si>
  <si>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</si>
  <si>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</si>
  <si>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</si>
  <si>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</si>
  <si>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</si>
  <si>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</si>
  <si>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</si>
  <si>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</si>
  <si>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</si>
  <si>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</si>
  <si>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</si>
  <si>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</si>
  <si>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</si>
  <si>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</si>
  <si>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</si>
  <si>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</si>
  <si>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</si>
  <si>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</si>
  <si>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</si>
  <si>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</si>
  <si>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</si>
  <si>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</si>
  <si>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</si>
  <si>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</si>
  <si>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</si>
  <si>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</si>
  <si>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</si>
  <si>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</si>
  <si>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</si>
  <si>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</si>
  <si>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</si>
  <si>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</si>
  <si>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</si>
  <si>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</si>
  <si>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</si>
  <si>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</si>
  <si>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</si>
  <si>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</si>
  <si>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</si>
  <si>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</si>
  <si>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</si>
  <si>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</si>
  <si>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</si>
  <si>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</si>
  <si>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</si>
  <si>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</si>
  <si>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</si>
  <si>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</si>
  <si>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</si>
  <si>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</si>
  <si>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</si>
  <si>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</si>
  <si>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</si>
  <si>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</si>
  <si>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</si>
  <si>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</si>
  <si>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</si>
  <si>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</si>
  <si>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</si>
  <si>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</si>
  <si>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</si>
  <si>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</si>
  <si>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</si>
  <si>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</si>
  <si>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</si>
  <si>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</si>
  <si>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</si>
  <si>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</si>
  <si>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</si>
  <si>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</si>
  <si>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</si>
  <si>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</si>
  <si>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</si>
  <si>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</si>
  <si>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</si>
  <si>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</si>
  <si>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</si>
  <si>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</si>
  <si>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</si>
  <si>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</si>
  <si>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</si>
  <si>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</si>
  <si>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</si>
  <si>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</si>
  <si>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</si>
  <si>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</si>
  <si>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</si>
  <si>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</si>
  <si>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</si>
  <si>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</si>
  <si>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</si>
  <si>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</si>
  <si>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</si>
  <si>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</si>
  <si>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</si>
  <si>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</si>
  <si>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</si>
  <si>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</si>
  <si>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</si>
  <si>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</si>
  <si>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</si>
  <si>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</si>
  <si>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</si>
  <si>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</si>
  <si>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</si>
  <si>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</si>
  <si>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</si>
  <si>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</si>
  <si>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</si>
  <si>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</si>
  <si>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</si>
  <si>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</si>
  <si>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</si>
  <si>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</si>
  <si>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</si>
  <si>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</si>
  <si>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</si>
  <si>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</si>
  <si>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</si>
  <si>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</si>
  <si>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</si>
  <si>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</si>
  <si>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</si>
  <si>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</si>
  <si>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</si>
  <si>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</si>
  <si>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</si>
  <si>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</si>
  <si>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</si>
  <si>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</si>
  <si>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</si>
  <si>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</si>
  <si>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</si>
  <si>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</si>
  <si>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</si>
  <si>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</si>
  <si>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</si>
  <si>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</si>
  <si>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</si>
  <si>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</si>
  <si>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</si>
  <si>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</si>
  <si>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</si>
  <si>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</si>
  <si>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</si>
  <si>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</si>
  <si>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</si>
  <si>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</si>
  <si>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</si>
  <si>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</si>
  <si>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</si>
  <si>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</si>
  <si>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</si>
  <si>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</si>
  <si>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</si>
  <si>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</si>
  <si>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</si>
  <si>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</si>
  <si>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</si>
  <si>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</si>
  <si>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</si>
  <si>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</si>
  <si>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</si>
  <si>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</si>
  <si>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</si>
  <si>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</si>
  <si>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</si>
  <si>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</si>
  <si>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</si>
  <si>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</si>
  <si>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</si>
  <si>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</si>
  <si>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</si>
  <si>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</si>
  <si>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</si>
  <si>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</si>
  <si>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</si>
  <si>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</si>
  <si>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</si>
  <si>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</si>
  <si>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</si>
  <si>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</si>
  <si>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</si>
  <si>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</si>
  <si>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</si>
  <si>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</si>
  <si>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</si>
  <si>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</si>
  <si>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</si>
  <si>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</si>
  <si>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</si>
  <si>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</si>
  <si>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</si>
  <si>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</si>
  <si>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</si>
  <si>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</si>
  <si>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</si>
  <si>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</si>
  <si>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</si>
  <si>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</si>
  <si>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</si>
  <si>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</si>
  <si>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</si>
  <si>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</si>
  <si>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</si>
  <si>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</si>
  <si>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</si>
  <si>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</si>
  <si>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</si>
  <si>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</si>
  <si>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</si>
  <si>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</si>
  <si>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</si>
  <si>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</si>
  <si>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</si>
  <si>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</si>
  <si>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</si>
  <si>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</si>
  <si>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</si>
  <si>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</si>
  <si>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</si>
  <si>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</si>
  <si>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</si>
  <si>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</si>
  <si>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</si>
  <si>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</si>
  <si>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</si>
  <si>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</si>
  <si>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</si>
  <si>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</si>
  <si>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</si>
  <si>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</si>
  <si>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</si>
  <si>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</si>
  <si>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</si>
  <si>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</si>
  <si>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</si>
  <si>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</si>
  <si>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</si>
  <si>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</si>
  <si>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</si>
  <si>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</si>
  <si>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</si>
  <si>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</si>
  <si>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</si>
  <si>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</si>
  <si>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</si>
  <si>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</si>
  <si>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</si>
  <si>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</si>
  <si>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</si>
  <si>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</si>
  <si>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</si>
  <si>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</si>
  <si>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</si>
  <si>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</si>
  <si>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</si>
  <si>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</si>
  <si>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</si>
  <si>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</si>
  <si>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</si>
  <si>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</si>
  <si>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</si>
  <si>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</si>
  <si>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</si>
  <si>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</si>
  <si>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</si>
  <si>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</si>
  <si>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</si>
  <si>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</si>
  <si>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</si>
  <si>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</si>
  <si>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</si>
  <si>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</si>
  <si>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</si>
  <si>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</si>
  <si>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</si>
  <si>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</si>
  <si>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</si>
  <si>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</si>
  <si>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</si>
  <si>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</si>
  <si>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</si>
  <si>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</si>
  <si>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</si>
  <si>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</si>
  <si>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</si>
  <si>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</si>
  <si>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</si>
  <si>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</si>
  <si>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</si>
  <si>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</si>
  <si>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</si>
  <si>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</si>
  <si>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</si>
  <si>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</si>
  <si>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</si>
  <si>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</si>
  <si>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</si>
  <si>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</si>
  <si>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</si>
  <si>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</si>
  <si>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</si>
  <si>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</si>
  <si>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</si>
  <si>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</si>
  <si>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</si>
  <si>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</si>
  <si>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</si>
  <si>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</si>
  <si>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</si>
  <si>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</si>
  <si>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</si>
  <si>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</si>
  <si>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</si>
  <si>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</si>
  <si>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</si>
  <si>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</si>
  <si>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</si>
  <si>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</si>
  <si>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</si>
  <si>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</si>
  <si>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</si>
  <si>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</si>
  <si>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</si>
  <si>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</si>
  <si>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</si>
  <si>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</si>
  <si>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</si>
  <si>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</si>
  <si>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</si>
  <si>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</si>
  <si>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</si>
  <si>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</si>
  <si>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</si>
  <si>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</si>
  <si>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</si>
  <si>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</si>
  <si>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</si>
  <si>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</si>
  <si>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</si>
  <si>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</si>
  <si>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</si>
  <si>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</si>
  <si>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</si>
  <si>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</si>
  <si>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</si>
  <si>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</si>
  <si>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</si>
  <si>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</si>
  <si>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</si>
  <si>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</si>
  <si>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</si>
  <si>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</si>
  <si>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</si>
  <si>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</si>
  <si>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</si>
  <si>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</si>
  <si>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</si>
  <si>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</si>
  <si>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</si>
  <si>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</si>
  <si>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</si>
  <si>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</si>
  <si>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</si>
  <si>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</si>
  <si>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</si>
  <si>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</si>
  <si>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</si>
  <si>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</si>
  <si>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</si>
  <si>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</si>
  <si>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</si>
  <si>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</si>
  <si>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</si>
  <si>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</si>
  <si>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</si>
  <si>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</si>
  <si>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</si>
  <si>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</si>
  <si>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</si>
  <si>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</si>
  <si>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</si>
  <si>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</si>
  <si>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</si>
  <si>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</si>
  <si>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</si>
  <si>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</si>
  <si>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</si>
  <si>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</si>
  <si>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</si>
  <si>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</si>
  <si>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</si>
  <si>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</si>
  <si>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</si>
  <si>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</si>
  <si>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</si>
  <si>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</si>
  <si>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</si>
  <si>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</si>
  <si>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</si>
  <si>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</si>
  <si>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</si>
  <si>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</si>
  <si>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</si>
  <si>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</si>
  <si>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</si>
  <si>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</si>
  <si>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</si>
  <si>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</si>
  <si>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</si>
  <si>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</si>
  <si>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</si>
  <si>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</si>
  <si>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</si>
  <si>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</si>
  <si>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</si>
  <si>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</si>
  <si>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</si>
  <si>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</si>
  <si>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</si>
  <si>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</si>
  <si>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</si>
  <si>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</si>
  <si>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</si>
  <si>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</si>
  <si>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</si>
  <si>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</si>
  <si>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</si>
  <si>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</si>
  <si>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</si>
  <si>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</si>
  <si>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</si>
  <si>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</si>
  <si>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</si>
  <si>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</si>
  <si>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</si>
  <si>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</si>
  <si>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</si>
  <si>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</si>
  <si>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</si>
  <si>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</si>
  <si>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</si>
  <si>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</si>
  <si>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</si>
  <si>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</si>
  <si>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</si>
  <si>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</si>
  <si>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</si>
  <si>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</si>
  <si>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</si>
  <si>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</si>
  <si>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</si>
  <si>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</si>
  <si>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</si>
  <si>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</si>
  <si>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</si>
  <si>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</si>
  <si>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</si>
  <si>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</si>
  <si>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</si>
  <si>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</si>
  <si>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</si>
  <si>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</si>
  <si>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</si>
  <si>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</si>
  <si>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</si>
  <si>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</si>
  <si>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</si>
  <si>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</si>
  <si>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</si>
  <si>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</si>
  <si>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</si>
  <si>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</si>
  <si>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</si>
  <si>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</si>
  <si>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</si>
  <si>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</si>
  <si>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</si>
  <si>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</si>
  <si>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</si>
  <si>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</si>
  <si>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</si>
  <si>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</si>
  <si>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</si>
  <si>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</si>
  <si>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</si>
  <si>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</si>
  <si>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</si>
  <si>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</si>
  <si>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</si>
  <si>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</si>
  <si>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</si>
  <si>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</si>
  <si>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</si>
  <si>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</si>
  <si>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</si>
  <si>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</si>
  <si>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</si>
  <si>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</si>
  <si>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</si>
  <si>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</si>
  <si>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</si>
  <si>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</si>
  <si>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</si>
  <si>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</si>
  <si>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</si>
  <si>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</si>
  <si>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</si>
  <si>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</si>
  <si>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</si>
  <si>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</si>
  <si>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</si>
  <si>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</si>
  <si>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</si>
  <si>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</si>
  <si>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</si>
  <si>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</si>
  <si>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</si>
  <si>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</si>
  <si>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</si>
  <si>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</si>
  <si>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</si>
  <si>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</si>
  <si>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</si>
  <si>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</si>
  <si>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</si>
  <si>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</si>
  <si>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</si>
  <si>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</si>
  <si>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</si>
  <si>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</si>
  <si>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</si>
  <si>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</si>
  <si>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</si>
  <si>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</si>
  <si>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</si>
  <si>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</si>
  <si>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</si>
  <si>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</si>
  <si>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</si>
  <si>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</si>
  <si>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</si>
  <si>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</si>
  <si>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</si>
  <si>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</si>
  <si>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</si>
  <si>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</si>
  <si>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</si>
  <si>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</si>
  <si>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</si>
  <si>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</si>
  <si>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</si>
  <si>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</si>
  <si>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</si>
  <si>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</si>
  <si>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</si>
  <si>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</si>
  <si>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</si>
  <si>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</si>
  <si>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</si>
  <si>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</si>
  <si>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</si>
  <si>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</si>
  <si>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</si>
  <si>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</si>
  <si>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</si>
  <si>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</si>
  <si>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</si>
  <si>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</si>
  <si>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</si>
  <si>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</si>
  <si>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</si>
  <si>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</si>
  <si>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</si>
  <si>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</si>
  <si>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</si>
  <si>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</si>
  <si>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</si>
  <si>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</si>
  <si>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</si>
  <si>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</si>
  <si>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</si>
  <si>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</si>
  <si>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</si>
  <si>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</si>
  <si>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</si>
  <si>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</si>
  <si>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</si>
  <si>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</si>
  <si>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</si>
  <si>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</si>
  <si>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</si>
  <si>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</si>
  <si>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</si>
  <si>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</si>
  <si>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</si>
  <si>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</si>
  <si>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</si>
  <si>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</si>
  <si>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</si>
  <si>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</si>
  <si>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</si>
  <si>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</si>
  <si>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</si>
  <si>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</si>
  <si>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</si>
  <si>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</si>
  <si>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</si>
  <si>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</si>
  <si>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</si>
  <si>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</si>
  <si>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</si>
  <si>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</si>
  <si>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</si>
  <si>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</si>
  <si>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</si>
  <si>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</si>
  <si>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</si>
  <si>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</si>
  <si>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</si>
  <si>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</si>
  <si>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</si>
  <si>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</si>
  <si>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</si>
  <si>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</si>
  <si>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</si>
  <si>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</si>
  <si>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</si>
  <si>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</si>
  <si>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</si>
  <si>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</si>
  <si>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</si>
  <si>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</si>
  <si>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</si>
  <si>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</si>
  <si>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</si>
  <si>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</si>
  <si>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</si>
  <si>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</si>
  <si>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</si>
  <si>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</si>
  <si>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</si>
  <si>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</si>
  <si>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</si>
  <si>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</si>
  <si>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</si>
  <si>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</si>
  <si>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</si>
  <si>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</si>
  <si>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</si>
  <si>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</si>
  <si>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</si>
  <si>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</si>
  <si>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</si>
  <si>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</si>
  <si>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</si>
  <si>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</si>
  <si>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</si>
  <si>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</si>
  <si>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</si>
  <si>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</si>
  <si>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</si>
  <si>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</si>
  <si>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</si>
  <si>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</si>
  <si>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</si>
  <si>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</si>
  <si>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</si>
  <si>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</si>
  <si>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</si>
  <si>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</si>
  <si>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</si>
  <si>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</si>
  <si>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</si>
  <si>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</si>
  <si>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</si>
  <si>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</si>
  <si>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</si>
  <si>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</si>
  <si>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</si>
  <si>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</si>
  <si>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</si>
  <si>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</si>
  <si>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</si>
  <si>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</si>
  <si>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</si>
  <si>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</si>
  <si>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</si>
  <si>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</si>
  <si>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</si>
  <si>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</si>
  <si>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</si>
  <si>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</si>
  <si>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</si>
  <si>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</si>
  <si>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</si>
  <si>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</si>
  <si>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</si>
  <si>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</si>
  <si>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</si>
  <si>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</si>
  <si>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</si>
  <si>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</si>
  <si>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</si>
  <si>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</si>
  <si>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</si>
  <si>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</si>
  <si>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</si>
  <si>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</si>
  <si>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</si>
  <si>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</si>
  <si>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</si>
  <si>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</si>
  <si>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</si>
  <si>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</si>
  <si>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</si>
  <si>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</si>
  <si>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</si>
  <si>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</si>
  <si>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</si>
  <si>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</si>
  <si>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</si>
  <si>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</si>
  <si>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</si>
  <si>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</si>
  <si>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</si>
  <si>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</si>
  <si>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</si>
  <si>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</si>
  <si>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</si>
  <si>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</si>
  <si>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</si>
  <si>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</si>
  <si>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</si>
  <si>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</si>
  <si>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</si>
  <si>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</si>
  <si>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</si>
  <si>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</si>
  <si>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</si>
  <si>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</si>
  <si>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</si>
  <si>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</si>
  <si>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</si>
  <si>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</si>
  <si>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</si>
  <si>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</si>
  <si>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</si>
  <si>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</si>
  <si>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</si>
  <si>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</si>
  <si>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</si>
  <si>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</si>
  <si>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</si>
  <si>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</si>
  <si>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</si>
  <si>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</si>
  <si>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</si>
  <si>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</si>
  <si>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</si>
  <si>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</si>
  <si>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</si>
  <si>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</si>
  <si>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</si>
  <si>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</si>
  <si>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</si>
  <si>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</si>
  <si>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</si>
  <si>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</si>
  <si>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</si>
  <si>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</si>
  <si>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</si>
  <si>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</si>
  <si>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</si>
  <si>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</si>
  <si>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</si>
  <si>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</si>
  <si>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</si>
  <si>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</si>
  <si>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</si>
  <si>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</si>
  <si>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</si>
  <si>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</si>
  <si>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</si>
  <si>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</si>
  <si>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</si>
  <si>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</si>
  <si>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</si>
  <si>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</si>
  <si>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</si>
  <si>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</si>
  <si>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</si>
  <si>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</si>
  <si>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</si>
  <si>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</si>
  <si>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</si>
  <si>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</si>
  <si>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</si>
  <si>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</si>
  <si>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</si>
  <si>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</si>
  <si>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</si>
  <si>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</si>
  <si>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</si>
  <si>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</si>
  <si>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</si>
  <si>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</si>
  <si>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</si>
  <si>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</si>
  <si>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</si>
  <si>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</si>
  <si>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</si>
  <si>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</si>
  <si>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</si>
  <si>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</si>
  <si>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</si>
  <si>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</si>
  <si>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</si>
  <si>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</si>
  <si>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</si>
  <si>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</si>
  <si>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</si>
  <si>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</si>
  <si>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</si>
  <si>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</si>
  <si>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</si>
  <si>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</si>
  <si>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</si>
  <si>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</si>
  <si>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</si>
  <si>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</si>
  <si>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</si>
  <si>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</si>
  <si>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</si>
  <si>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</si>
  <si>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</si>
  <si>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</si>
  <si>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</si>
  <si>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</si>
  <si>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</si>
  <si>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</si>
  <si>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</si>
  <si>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</si>
  <si>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</si>
  <si>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</si>
  <si>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</si>
  <si>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</si>
  <si>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</si>
  <si>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</si>
  <si>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</si>
  <si>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</si>
  <si>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</si>
  <si>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</si>
  <si>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</si>
  <si>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</si>
  <si>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</si>
  <si>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</si>
  <si>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</si>
  <si>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</si>
  <si>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</si>
  <si>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</si>
  <si>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</si>
  <si>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</si>
  <si>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</si>
  <si>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</si>
  <si>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</si>
  <si>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</si>
  <si>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</si>
  <si>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</si>
  <si>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</si>
  <si>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</si>
  <si>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</si>
  <si>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</si>
  <si>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</si>
  <si>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</si>
  <si>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</si>
  <si>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</si>
  <si>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</si>
  <si>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</si>
  <si>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</si>
  <si>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</si>
  <si>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</si>
  <si>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</si>
  <si>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</si>
  <si>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</si>
  <si>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</si>
  <si>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</si>
  <si>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</si>
  <si>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</si>
  <si>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</si>
  <si>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</si>
  <si>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</si>
  <si>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</si>
  <si>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</si>
  <si>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</si>
  <si>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</si>
  <si>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</si>
  <si>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</si>
  <si>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</si>
  <si>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</si>
  <si>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</si>
  <si>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</si>
  <si>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</si>
  <si>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</si>
  <si>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</si>
  <si>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</si>
  <si>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</si>
  <si>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</si>
  <si>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</si>
  <si>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</si>
  <si>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</si>
  <si>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</si>
  <si>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</si>
  <si>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</si>
  <si>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</si>
  <si>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</si>
  <si>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</si>
  <si>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</si>
  <si>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</si>
  <si>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</si>
  <si>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</si>
  <si>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</si>
  <si>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</si>
  <si>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</si>
  <si>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</si>
  <si>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</si>
  <si>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</si>
  <si>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</si>
  <si>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</si>
  <si>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</si>
  <si>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</si>
  <si>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</si>
  <si>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</si>
  <si>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</si>
  <si>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</si>
  <si>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</si>
  <si>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</si>
  <si>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</si>
  <si>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</si>
  <si>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</si>
  <si>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</si>
  <si>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</si>
  <si>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</si>
  <si>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</si>
  <si>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</si>
  <si>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</si>
  <si>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</si>
  <si>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</si>
  <si>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</si>
  <si>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</si>
  <si>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</si>
  <si>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</si>
  <si>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</si>
  <si>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</si>
  <si>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</si>
  <si>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</si>
  <si>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</si>
  <si>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</si>
  <si>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</si>
  <si>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</si>
  <si>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</si>
  <si>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</si>
  <si>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</si>
  <si>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</si>
  <si>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</si>
  <si>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</si>
  <si>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</si>
  <si>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</si>
  <si>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</si>
  <si>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</si>
  <si>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</si>
  <si>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</si>
  <si>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</si>
  <si>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</si>
  <si>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</si>
  <si>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</si>
  <si>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</si>
  <si>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</si>
  <si>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</si>
  <si>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</si>
  <si>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</si>
  <si>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</si>
  <si>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</si>
  <si>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</si>
  <si>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</si>
  <si>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</si>
  <si>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</si>
  <si>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</si>
  <si>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</si>
  <si>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</si>
  <si>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</si>
  <si>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</si>
  <si>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</si>
  <si>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</si>
  <si>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</si>
  <si>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</si>
  <si>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</si>
  <si>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</si>
  <si>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</si>
  <si>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</si>
  <si>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</si>
  <si>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</si>
  <si>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</si>
  <si>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</si>
  <si>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</si>
  <si>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</si>
  <si>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</si>
  <si>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</si>
  <si>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</si>
  <si>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</si>
  <si>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</si>
  <si>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</si>
  <si>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</si>
  <si>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</si>
  <si>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</si>
  <si>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</si>
  <si>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</si>
  <si>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</si>
  <si>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</si>
  <si>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</si>
  <si>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</si>
  <si>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</si>
  <si>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</si>
  <si>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</si>
  <si>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</si>
  <si>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</si>
  <si>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</si>
  <si>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</si>
  <si>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</si>
  <si>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</si>
  <si>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</si>
  <si>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</si>
  <si>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</si>
  <si>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</si>
  <si>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</si>
  <si>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</si>
  <si>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</si>
  <si>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</si>
  <si>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</si>
  <si>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</si>
  <si>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</si>
  <si>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</si>
  <si>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</si>
  <si>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</si>
  <si>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</si>
  <si>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</si>
  <si>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</si>
  <si>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</si>
  <si>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</si>
  <si>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</si>
  <si>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</si>
  <si>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</si>
  <si>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</si>
  <si>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</si>
  <si>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</si>
  <si>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</si>
  <si>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</si>
  <si>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</si>
  <si>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</si>
  <si>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</si>
  <si>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</si>
  <si>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</si>
  <si>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</si>
  <si>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</si>
  <si>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</si>
  <si>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</si>
  <si>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</si>
  <si>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</si>
  <si>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</si>
  <si>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</si>
  <si>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</si>
  <si>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</si>
  <si>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</si>
  <si>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</si>
  <si>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</si>
  <si>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</si>
  <si>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</si>
  <si>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</si>
  <si>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</si>
  <si>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</si>
  <si>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</si>
  <si>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</si>
  <si>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</si>
  <si>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</si>
  <si>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</si>
  <si>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</si>
  <si>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</si>
  <si>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</si>
  <si>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</si>
  <si>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</si>
  <si>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</si>
  <si>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</si>
  <si>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</si>
  <si>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</si>
  <si>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</si>
  <si>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</si>
  <si>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</si>
  <si>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</si>
  <si>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</si>
  <si>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</si>
  <si>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</si>
  <si>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</si>
  <si>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</si>
  <si>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</si>
  <si>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</si>
  <si>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</si>
  <si>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</si>
  <si>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</si>
  <si>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</si>
  <si>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</si>
  <si>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</si>
  <si>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</si>
  <si>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</si>
  <si>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</si>
  <si>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</si>
  <si>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</si>
  <si>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</si>
  <si>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</si>
  <si>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</si>
  <si>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</si>
  <si>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</si>
  <si>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</si>
  <si>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</si>
  <si>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</si>
  <si>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</si>
  <si>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</si>
  <si>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</si>
  <si>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</si>
  <si>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</si>
  <si>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</si>
  <si>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</si>
  <si>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</si>
  <si>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</si>
  <si>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</si>
  <si>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</si>
  <si>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</si>
  <si>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</si>
  <si>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</si>
  <si>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</si>
  <si>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</si>
  <si>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</si>
  <si>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</si>
  <si>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</si>
  <si>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</si>
  <si>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</si>
  <si>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</si>
  <si>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</si>
  <si>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</si>
  <si>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</si>
  <si>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</si>
  <si>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</si>
  <si>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</si>
  <si>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</si>
  <si>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</si>
  <si>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</si>
  <si>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</si>
  <si>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</si>
  <si>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</si>
  <si>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</si>
  <si>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</si>
  <si>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</si>
  <si>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</si>
  <si>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</si>
  <si>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</si>
  <si>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</si>
  <si>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</si>
  <si>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</si>
  <si>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</si>
  <si>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</si>
  <si>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</si>
  <si>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</si>
  <si>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</si>
  <si>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</si>
  <si>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</si>
  <si>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</si>
  <si>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</si>
  <si>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</si>
  <si>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</si>
  <si>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</si>
  <si>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</si>
  <si>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</si>
  <si>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</si>
  <si>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</si>
  <si>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</si>
  <si>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</si>
  <si>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</si>
  <si>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</si>
  <si>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</si>
  <si>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</si>
  <si>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</si>
  <si>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</si>
  <si>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</si>
  <si>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</si>
  <si>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</si>
  <si>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</si>
  <si>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</si>
  <si>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</si>
  <si>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</si>
  <si>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</si>
  <si>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</si>
  <si>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</si>
  <si>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</si>
  <si>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</si>
  <si>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</si>
  <si>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</si>
  <si>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</si>
  <si>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</si>
  <si>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</si>
  <si>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</si>
  <si>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</si>
  <si>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</si>
  <si>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</si>
  <si>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</si>
  <si>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</si>
  <si>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</si>
  <si>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</si>
  <si>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</si>
  <si>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</si>
  <si>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</si>
  <si>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</si>
  <si>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</si>
  <si>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</si>
  <si>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</si>
  <si>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</si>
  <si>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</si>
  <si>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</si>
  <si>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</si>
  <si>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</si>
  <si>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</si>
  <si>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</si>
  <si>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</si>
  <si>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</si>
  <si>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</si>
  <si>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</si>
  <si>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</si>
  <si>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</si>
  <si>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</si>
  <si>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</si>
  <si>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</si>
  <si>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</si>
  <si>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</si>
  <si>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</si>
  <si>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</si>
  <si>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</si>
  <si>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</si>
  <si>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</si>
  <si>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</si>
  <si>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</si>
  <si>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</si>
  <si>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</si>
  <si>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</si>
  <si>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</si>
  <si>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</si>
  <si>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</si>
  <si>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</si>
  <si>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</si>
  <si>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</si>
  <si>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</si>
  <si>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</si>
  <si>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</si>
  <si>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</si>
  <si>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</si>
  <si>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</si>
  <si>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</si>
  <si>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</si>
  <si>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</si>
  <si>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</si>
  <si>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</si>
  <si>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</si>
  <si>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</si>
  <si>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</si>
  <si>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</si>
  <si>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</si>
  <si>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</si>
  <si>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</si>
  <si>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</si>
  <si>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</si>
  <si>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</si>
  <si>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</si>
  <si>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</si>
  <si>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</si>
  <si>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</si>
  <si>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</si>
  <si>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</si>
  <si>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</si>
  <si>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</si>
  <si>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</si>
  <si>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</si>
  <si>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</si>
  <si>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</si>
  <si>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</si>
  <si>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</si>
  <si>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</si>
  <si>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</si>
  <si>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</si>
  <si>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</si>
  <si>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</si>
  <si>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</si>
  <si>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</si>
  <si>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</si>
  <si>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</si>
  <si>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</si>
  <si>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</si>
  <si>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</si>
  <si>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</si>
  <si>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</si>
  <si>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</si>
  <si>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</si>
  <si>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</si>
  <si>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</si>
  <si>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</si>
  <si>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</si>
  <si>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</si>
  <si>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</si>
  <si>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</si>
  <si>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</si>
  <si>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</si>
  <si>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</si>
  <si>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</si>
  <si>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</si>
  <si>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</si>
  <si>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</si>
  <si>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</si>
  <si>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</si>
  <si>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</si>
  <si>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</si>
  <si>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</si>
  <si>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</si>
  <si>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</si>
  <si>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</si>
  <si>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</si>
  <si>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</si>
  <si>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</si>
  <si>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</si>
  <si>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</si>
  <si>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</si>
  <si>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</si>
  <si>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</si>
  <si>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</si>
  <si>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</si>
  <si>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</si>
  <si>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</si>
  <si>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</si>
  <si>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</si>
  <si>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</si>
  <si>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</si>
  <si>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</si>
  <si>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</si>
  <si>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</si>
  <si>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</si>
  <si>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</si>
  <si>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</si>
  <si>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</si>
  <si>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</si>
  <si>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</si>
  <si>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</si>
  <si>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</si>
  <si>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</si>
  <si>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</si>
  <si>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</si>
  <si>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</si>
  <si>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</si>
  <si>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</si>
  <si>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</si>
  <si>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</si>
  <si>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</si>
  <si>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</si>
  <si>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</si>
  <si>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</si>
  <si>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</si>
  <si>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</si>
  <si>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</si>
  <si>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</si>
  <si>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</si>
  <si>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</si>
  <si>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</si>
  <si>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</si>
  <si>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</si>
  <si>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</si>
  <si>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</si>
  <si>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</si>
  <si>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</si>
  <si>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</si>
  <si>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</si>
  <si>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</si>
  <si>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</si>
  <si>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</si>
  <si>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</si>
  <si>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</si>
  <si>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</si>
  <si>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</si>
  <si>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</si>
  <si>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</si>
  <si>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</si>
  <si>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</si>
  <si>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</si>
  <si>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</si>
  <si>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</si>
  <si>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</si>
  <si>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</si>
  <si>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</si>
  <si>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</si>
  <si>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</si>
  <si>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</si>
  <si>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</si>
  <si>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</si>
  <si>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</si>
  <si>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</si>
  <si>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</si>
  <si>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</si>
  <si>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</si>
  <si>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</si>
  <si>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</si>
  <si>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</si>
  <si>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</si>
  <si>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</si>
  <si>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</si>
  <si>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</si>
  <si>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</si>
  <si>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</si>
  <si>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</si>
  <si>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</si>
  <si>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</si>
  <si>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</si>
  <si>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</si>
  <si>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</si>
  <si>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</si>
  <si>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</si>
  <si>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</si>
  <si>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</si>
  <si>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</si>
  <si>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</si>
  <si>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</si>
  <si>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</si>
  <si>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</si>
  <si>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</si>
  <si>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</si>
  <si>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</si>
  <si>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</si>
  <si>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</si>
  <si>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</si>
  <si>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</si>
  <si>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</si>
  <si>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</si>
  <si>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</si>
  <si>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</si>
  <si>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</si>
  <si>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</si>
  <si>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</si>
  <si>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</si>
  <si>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</si>
  <si>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</si>
  <si>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</si>
  <si>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</si>
  <si>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</si>
  <si>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</si>
  <si>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</si>
  <si>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</si>
  <si>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</si>
  <si>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</si>
  <si>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</si>
  <si>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</si>
  <si>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</si>
  <si>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</si>
  <si>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</si>
  <si>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</si>
  <si>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</si>
  <si>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</si>
  <si>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</si>
  <si>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</si>
  <si>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</si>
  <si>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</si>
  <si>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</si>
  <si>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</si>
  <si>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</si>
  <si>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</si>
  <si>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</si>
  <si>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</si>
  <si>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</si>
  <si>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</si>
  <si>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</si>
  <si>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</si>
  <si>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</si>
  <si>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</si>
  <si>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</si>
  <si>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</si>
  <si>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</si>
  <si>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</si>
  <si>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</si>
  <si>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</si>
  <si>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</si>
  <si>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</si>
  <si>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</si>
  <si>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</si>
  <si>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</si>
  <si>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</si>
  <si>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</si>
  <si>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</si>
  <si>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</si>
  <si>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</si>
  <si>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</si>
  <si>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</si>
  <si>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</si>
  <si>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</si>
  <si>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</si>
  <si>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</si>
  <si>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</si>
  <si>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</si>
  <si>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</si>
  <si>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</si>
  <si>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</si>
  <si>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</si>
  <si>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</si>
  <si>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</si>
  <si>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</si>
  <si>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</si>
  <si>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</si>
  <si>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</si>
  <si>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</si>
  <si>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</si>
  <si>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</si>
  <si>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</si>
  <si>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</si>
  <si>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</si>
  <si>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</si>
  <si>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</si>
  <si>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</si>
  <si>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</si>
  <si>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</si>
  <si>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</si>
  <si>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</si>
  <si>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</si>
  <si>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</si>
  <si>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</si>
  <si>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</si>
  <si>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</si>
  <si>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</si>
  <si>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</si>
  <si>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</si>
  <si>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</si>
  <si>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</si>
  <si>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</si>
  <si>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</si>
  <si>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</si>
  <si>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</si>
  <si>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</si>
  <si>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</si>
  <si>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</si>
  <si>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</si>
  <si>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</si>
  <si>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</si>
  <si>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</si>
  <si>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</si>
  <si>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</si>
  <si>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</si>
  <si>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</si>
  <si>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</si>
  <si>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</si>
  <si>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</si>
  <si>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</si>
  <si>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</si>
  <si>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</si>
  <si>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</si>
  <si>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</si>
  <si>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</si>
  <si>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</si>
  <si>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</si>
  <si>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</si>
  <si>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</si>
  <si>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</si>
  <si>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</si>
  <si>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</si>
  <si>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</si>
  <si>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</si>
  <si>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</si>
  <si>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</si>
  <si>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</si>
  <si>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</si>
  <si>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</si>
  <si>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</si>
  <si>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</si>
  <si>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</si>
  <si>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</si>
  <si>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</si>
  <si>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</si>
  <si>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</si>
  <si>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</si>
  <si>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</si>
  <si>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</si>
  <si>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</si>
  <si>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</si>
  <si>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</si>
  <si>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</si>
  <si>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</si>
  <si>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</si>
  <si>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</si>
  <si>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</si>
  <si>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</si>
  <si>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</si>
  <si>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</si>
  <si>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</si>
  <si>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</si>
  <si>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</si>
  <si>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</si>
  <si>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</si>
  <si>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</si>
  <si>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</si>
  <si>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</si>
  <si>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</si>
  <si>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</si>
  <si>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</si>
  <si>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</si>
  <si>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</si>
  <si>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</si>
  <si>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</si>
  <si>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</si>
  <si>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</si>
  <si>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</si>
  <si>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</si>
  <si>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</si>
  <si>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</si>
  <si>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</si>
  <si>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</si>
  <si>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</si>
  <si>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</si>
  <si>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</si>
  <si>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</si>
  <si>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</si>
  <si>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</si>
  <si>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</si>
  <si>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</si>
  <si>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</si>
  <si>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</si>
  <si>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</si>
  <si>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</si>
  <si>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</si>
  <si>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</si>
  <si>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</si>
  <si>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</si>
  <si>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</si>
  <si>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</si>
  <si>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</si>
  <si>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</si>
  <si>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</si>
  <si>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</si>
  <si>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</si>
  <si>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</si>
  <si>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</si>
  <si>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</si>
  <si>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</si>
  <si>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</si>
  <si>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</si>
  <si>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</si>
  <si>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</si>
  <si>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</si>
  <si>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</si>
  <si>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</si>
  <si>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</si>
  <si>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</si>
  <si>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</si>
  <si>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</si>
  <si>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</si>
  <si>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</si>
  <si>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</si>
  <si>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</si>
  <si>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</si>
  <si>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</si>
  <si>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</si>
  <si>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</si>
  <si>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</si>
  <si>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</si>
  <si>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</si>
  <si>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</si>
  <si>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</si>
  <si>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</si>
  <si>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</si>
  <si>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</si>
  <si>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</si>
  <si>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</si>
  <si>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</si>
  <si>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</si>
  <si>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</si>
  <si>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</si>
  <si>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</si>
  <si>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</si>
  <si>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</si>
  <si>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</si>
  <si>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</si>
  <si>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</si>
  <si>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</si>
  <si>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</si>
  <si>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</si>
  <si>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</si>
  <si>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</si>
  <si>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</si>
  <si>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</si>
  <si>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</si>
  <si>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</si>
  <si>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</si>
  <si>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</si>
  <si>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</si>
  <si>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</si>
  <si>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</si>
  <si>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</si>
  <si>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</si>
  <si>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</si>
  <si>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</si>
  <si>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</si>
  <si>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</si>
  <si>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</si>
  <si>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</si>
  <si>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</si>
  <si>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</si>
  <si>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</si>
  <si>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</si>
  <si>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</si>
  <si>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</si>
  <si>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</si>
  <si>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</si>
  <si>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</si>
  <si>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</si>
  <si>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</si>
  <si>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</si>
  <si>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</si>
  <si>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</si>
  <si>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</si>
  <si>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</si>
  <si>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</si>
  <si>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</si>
  <si>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</si>
  <si>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</si>
  <si>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</si>
  <si>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</si>
  <si>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</si>
  <si>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</si>
  <si>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</si>
  <si>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</si>
  <si>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</si>
  <si>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</si>
  <si>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</si>
  <si>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</si>
  <si>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</si>
  <si>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</si>
  <si>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</si>
  <si>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</si>
  <si>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</si>
  <si>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</si>
  <si>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</si>
  <si>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</si>
  <si>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</si>
  <si>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</si>
  <si>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</si>
  <si>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</si>
  <si>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</si>
  <si>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</si>
  <si>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</si>
  <si>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</si>
  <si>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</si>
  <si>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</si>
  <si>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</si>
  <si>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</si>
  <si>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</si>
  <si>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</si>
  <si>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</si>
  <si>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</si>
  <si>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</si>
  <si>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</si>
  <si>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</si>
  <si>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</si>
  <si>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</si>
  <si>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</si>
  <si>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</si>
  <si>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</si>
  <si>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</si>
  <si>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</si>
  <si>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</si>
  <si>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</si>
  <si>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</si>
  <si>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</si>
  <si>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</si>
  <si>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</si>
  <si>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</si>
  <si>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</si>
  <si>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</si>
  <si>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</si>
  <si>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</si>
  <si>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</si>
  <si>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</si>
  <si>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</si>
  <si>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</si>
  <si>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</si>
  <si>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</si>
  <si>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</si>
  <si>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</si>
  <si>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</si>
  <si>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</si>
  <si>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</si>
  <si>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</si>
  <si>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</si>
  <si>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</si>
  <si>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</si>
  <si>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</si>
  <si>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</si>
  <si>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</si>
  <si>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</si>
  <si>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</si>
  <si>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</si>
  <si>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</si>
  <si>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</si>
  <si>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</si>
  <si>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</si>
  <si>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</si>
  <si>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</si>
  <si>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</si>
  <si>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</si>
  <si>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</si>
  <si>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</si>
  <si>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</si>
  <si>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</si>
  <si>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</si>
  <si>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</si>
  <si>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</si>
  <si>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</si>
  <si>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</si>
  <si>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</si>
  <si>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</si>
  <si>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</si>
  <si>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</si>
  <si>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</si>
  <si>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</si>
  <si>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</si>
  <si>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</si>
  <si>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</si>
  <si>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</si>
  <si>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</si>
  <si>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</si>
  <si>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</si>
  <si>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</si>
  <si>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</si>
  <si>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</si>
  <si>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</si>
  <si>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</si>
  <si>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</si>
  <si>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</si>
  <si>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</si>
  <si>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</si>
  <si>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</si>
  <si>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</si>
  <si>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</si>
  <si>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</si>
  <si>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</si>
  <si>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</si>
  <si>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</si>
  <si>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</si>
  <si>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</si>
  <si>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</si>
  <si>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</si>
  <si>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</si>
  <si>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</si>
  <si>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</si>
  <si>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</si>
  <si>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</si>
  <si>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</si>
  <si>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</si>
  <si>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</si>
  <si>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</si>
  <si>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</si>
  <si>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</si>
  <si>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</si>
  <si>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</si>
  <si>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</si>
  <si>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</si>
  <si>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</si>
  <si>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</si>
  <si>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</si>
  <si>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</si>
  <si>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</si>
  <si>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</si>
  <si>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</si>
  <si>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</si>
  <si>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</si>
  <si>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</si>
  <si>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</si>
  <si>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</si>
  <si>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</si>
  <si>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</si>
  <si>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</si>
  <si>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</si>
  <si>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</si>
  <si>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</si>
  <si>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</si>
  <si>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</si>
  <si>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</si>
  <si>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</si>
  <si>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</si>
  <si>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</si>
  <si>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</si>
  <si>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</si>
  <si>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</si>
  <si>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</si>
  <si>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</si>
  <si>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</si>
  <si>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</si>
  <si>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</si>
  <si>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</si>
  <si>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</si>
  <si>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</si>
  <si>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</si>
  <si>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</si>
  <si>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</si>
  <si>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</si>
  <si>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</si>
  <si>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</si>
  <si>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</si>
  <si>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</si>
  <si>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</si>
  <si>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</si>
  <si>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</si>
  <si>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</si>
  <si>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</si>
  <si>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</si>
  <si>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</si>
  <si>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</si>
  <si>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</si>
  <si>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</si>
  <si>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</si>
  <si>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</si>
  <si>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</si>
  <si>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</si>
  <si>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</si>
  <si>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</si>
  <si>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</si>
  <si>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</si>
  <si>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</si>
  <si>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</si>
  <si>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</si>
  <si>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</si>
  <si>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</si>
  <si>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</si>
  <si>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</si>
  <si>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</si>
  <si>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</si>
  <si>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</si>
  <si>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</si>
  <si>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</si>
  <si>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</si>
  <si>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</si>
  <si>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</si>
  <si>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</si>
  <si>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</si>
  <si>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</si>
  <si>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</si>
  <si>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</si>
  <si>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</si>
  <si>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</si>
  <si>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</si>
  <si>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</si>
  <si>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</si>
  <si>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</si>
  <si>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</si>
  <si>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</si>
  <si>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</si>
  <si>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</si>
  <si>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</si>
  <si>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</si>
  <si>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</si>
  <si>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</si>
  <si>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</si>
  <si>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</si>
  <si>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</si>
  <si>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</si>
  <si>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</si>
  <si>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</si>
  <si>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</si>
  <si>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</si>
  <si>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</si>
  <si>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</si>
  <si>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</si>
  <si>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</si>
  <si>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</si>
  <si>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</si>
  <si>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</si>
  <si>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</si>
  <si>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</si>
  <si>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</si>
  <si>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</si>
  <si>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</si>
  <si>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</si>
  <si>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</si>
  <si>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</si>
  <si>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</si>
  <si>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</si>
  <si>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</si>
  <si>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</si>
  <si>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</si>
  <si>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</si>
  <si>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</si>
  <si>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</si>
  <si>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</si>
  <si>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</si>
  <si>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</si>
  <si>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</si>
  <si>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</si>
  <si>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</si>
  <si>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</si>
  <si>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</si>
  <si>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</si>
  <si>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</si>
  <si>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</si>
  <si>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</si>
  <si>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</si>
  <si>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</si>
  <si>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</si>
  <si>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</si>
  <si>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</si>
  <si>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</si>
  <si>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</si>
  <si>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</si>
  <si>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</si>
  <si>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</si>
  <si>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</si>
  <si>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</si>
  <si>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</si>
  <si>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</si>
  <si>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</si>
  <si>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</si>
  <si>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</si>
  <si>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</si>
  <si>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</si>
  <si>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</si>
  <si>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</si>
  <si>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</si>
  <si>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</si>
  <si>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</si>
  <si>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</si>
  <si>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</si>
  <si>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</si>
  <si>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</si>
  <si>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</si>
  <si>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</si>
  <si>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</si>
  <si>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</si>
  <si>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</si>
  <si>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</si>
  <si>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</si>
  <si>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</si>
  <si>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</si>
  <si>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</si>
  <si>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</si>
  <si>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</si>
  <si>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</si>
  <si>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</si>
  <si>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</si>
  <si>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</si>
  <si>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</si>
  <si>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</si>
  <si>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</si>
  <si>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</si>
  <si>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</si>
  <si>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</si>
  <si>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</si>
  <si>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</si>
  <si>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</si>
  <si>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</si>
  <si>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</si>
  <si>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</si>
  <si>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</si>
  <si>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</si>
  <si>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</si>
  <si>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</si>
  <si>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</si>
  <si>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</si>
  <si>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</si>
  <si>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</si>
  <si>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</si>
  <si>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</si>
  <si>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</si>
  <si>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</si>
  <si>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</si>
  <si>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</si>
  <si>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</si>
  <si>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</si>
  <si>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</si>
  <si>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</si>
  <si>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</si>
  <si>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</si>
  <si>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</si>
  <si>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</si>
  <si>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</si>
  <si>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</si>
  <si>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</si>
  <si>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</si>
  <si>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</si>
  <si>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</si>
  <si>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</si>
  <si>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</si>
  <si>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</si>
  <si>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</si>
  <si>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</si>
  <si>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</si>
  <si>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</si>
  <si>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</si>
  <si>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</si>
  <si>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</si>
  <si>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</si>
  <si>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</si>
  <si>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</si>
  <si>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</si>
  <si>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</si>
  <si>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</si>
  <si>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</si>
  <si>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</si>
  <si>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</si>
  <si>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</si>
  <si>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</si>
  <si>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</si>
  <si>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</si>
  <si>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</si>
  <si>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</si>
  <si>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</si>
  <si>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</si>
  <si>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</si>
  <si>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</si>
  <si>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</si>
  <si>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</si>
  <si>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</si>
  <si>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</si>
  <si>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</si>
  <si>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</si>
  <si>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</si>
  <si>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</si>
  <si>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</si>
  <si>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</si>
  <si>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</si>
  <si>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</si>
  <si>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</si>
  <si>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</si>
  <si>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</si>
  <si>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</si>
  <si>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</si>
  <si>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</si>
  <si>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</si>
  <si>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</si>
  <si>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</si>
  <si>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</si>
  <si>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</si>
  <si>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</si>
  <si>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</si>
  <si>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</si>
  <si>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</si>
  <si>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</si>
  <si>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</si>
  <si>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</si>
  <si>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</si>
  <si>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</si>
  <si>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</si>
  <si>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</si>
  <si>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</si>
  <si>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</si>
  <si>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</si>
  <si>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</si>
  <si>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</si>
  <si>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</si>
  <si>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</si>
  <si>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</si>
  <si>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</si>
  <si>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</si>
  <si>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</si>
  <si>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</si>
  <si>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</si>
  <si>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</si>
  <si>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</si>
  <si>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</si>
  <si>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</si>
  <si>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</si>
  <si>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</si>
  <si>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</si>
  <si>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</si>
  <si>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</si>
  <si>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</si>
  <si>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</si>
  <si>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</si>
  <si>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</si>
  <si>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</si>
  <si>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</si>
  <si>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</si>
  <si>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</si>
  <si>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</si>
  <si>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</si>
  <si>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</si>
  <si>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</si>
  <si>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</si>
  <si>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</si>
  <si>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</si>
  <si>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</si>
  <si>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</si>
  <si>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</si>
  <si>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</si>
  <si>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</si>
  <si>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</si>
  <si>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</si>
  <si>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</si>
  <si>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</si>
  <si>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</si>
  <si>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</si>
  <si>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</si>
  <si>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</si>
  <si>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</si>
  <si>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</si>
  <si>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</si>
  <si>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</si>
  <si>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</si>
  <si>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</si>
  <si>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</si>
  <si>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</si>
  <si>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</si>
  <si>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</si>
  <si>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</si>
  <si>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</si>
  <si>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</si>
  <si>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</si>
  <si>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</si>
  <si>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</si>
  <si>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</si>
  <si>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</si>
  <si>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</si>
  <si>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</si>
  <si>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</si>
  <si>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</si>
  <si>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</si>
  <si>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</si>
  <si>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</si>
  <si>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</si>
  <si>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</si>
  <si>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</si>
  <si>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</si>
  <si>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</si>
  <si>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</si>
  <si>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</si>
  <si>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</si>
  <si>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</si>
  <si>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</si>
  <si>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</si>
  <si>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</si>
  <si>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</si>
  <si>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</si>
  <si>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</si>
  <si>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</si>
  <si>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</si>
  <si>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</si>
  <si>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</si>
  <si>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</si>
  <si>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</si>
  <si>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</si>
  <si>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</si>
  <si>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</si>
  <si>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</si>
  <si>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</si>
  <si>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</si>
  <si>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</si>
  <si>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</si>
  <si>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</si>
  <si>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</si>
  <si>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</si>
  <si>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</si>
  <si>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</si>
  <si>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</si>
  <si>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</si>
  <si>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</si>
  <si>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</si>
  <si>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</si>
  <si>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</si>
  <si>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</si>
  <si>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</si>
  <si>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</si>
  <si>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</si>
  <si>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</si>
  <si>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</si>
  <si>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</si>
  <si>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</si>
  <si>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</si>
  <si>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</si>
  <si>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</si>
  <si>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</si>
  <si>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</si>
  <si>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</si>
  <si>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</si>
  <si>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</si>
  <si>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</si>
  <si>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</si>
  <si>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</si>
  <si>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</si>
  <si>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</si>
  <si>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</si>
  <si>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</si>
  <si>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</si>
  <si>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</si>
  <si>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</si>
  <si>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</si>
  <si>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</si>
  <si>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</si>
  <si>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</si>
  <si>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</si>
  <si>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</si>
  <si>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</si>
  <si>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</si>
  <si>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</si>
  <si>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</si>
  <si>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</si>
  <si>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</si>
  <si>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</si>
  <si>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</si>
  <si>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</si>
  <si>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</si>
  <si>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</si>
  <si>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</si>
  <si>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</si>
  <si>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</si>
  <si>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</si>
  <si>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</si>
  <si>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</si>
  <si>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</si>
  <si>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</si>
  <si>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</si>
  <si>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</si>
  <si>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</si>
  <si>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</si>
  <si>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</si>
  <si>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</si>
  <si>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</si>
  <si>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</si>
  <si>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</si>
  <si>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</si>
  <si>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</si>
  <si>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</si>
  <si>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</si>
  <si>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</si>
  <si>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</si>
  <si>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</si>
  <si>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</si>
  <si>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</si>
  <si>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</si>
  <si>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</si>
  <si>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</si>
  <si>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</si>
  <si>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</si>
  <si>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</si>
  <si>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</si>
  <si>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</si>
  <si>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</si>
  <si>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</si>
  <si>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</si>
  <si>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</si>
  <si>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</si>
  <si>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</si>
  <si>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</si>
  <si>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</si>
  <si>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</si>
  <si>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</si>
  <si>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</si>
  <si>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</si>
  <si>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</si>
  <si>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</si>
  <si>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</si>
  <si>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</si>
  <si>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</si>
  <si>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</si>
  <si>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</si>
  <si>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</si>
  <si>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</si>
  <si>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</si>
  <si>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</si>
  <si>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</si>
  <si>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</si>
  <si>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</si>
  <si>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</si>
  <si>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</si>
  <si>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</si>
  <si>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</si>
  <si>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</si>
  <si>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</si>
  <si>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</si>
  <si>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</si>
  <si>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</si>
  <si>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</si>
  <si>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</si>
  <si>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</si>
  <si>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</si>
  <si>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</si>
  <si>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</si>
  <si>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</si>
  <si>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</si>
  <si>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</si>
  <si>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</si>
  <si>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</si>
  <si>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</si>
  <si>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</si>
  <si>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</si>
  <si>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</si>
  <si>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</si>
  <si>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</si>
  <si>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</si>
  <si>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</si>
  <si>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</si>
  <si>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</si>
  <si>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</si>
  <si>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</si>
  <si>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</si>
  <si>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</si>
  <si>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</si>
  <si>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</si>
  <si>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</si>
  <si>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</si>
  <si>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</si>
  <si>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</si>
  <si>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</si>
  <si>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</si>
  <si>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</si>
  <si>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</si>
  <si>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</si>
  <si>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</si>
  <si>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</si>
  <si>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</si>
  <si>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</si>
  <si>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</si>
  <si>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</si>
  <si>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</si>
  <si>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</si>
  <si>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</si>
  <si>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</si>
  <si>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</si>
  <si>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</si>
  <si>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</si>
  <si>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</si>
  <si>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</si>
  <si>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</si>
  <si>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</si>
  <si>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</si>
  <si>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</si>
  <si>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</si>
  <si>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</si>
  <si>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</si>
  <si>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</si>
  <si>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</si>
  <si>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</si>
  <si>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</si>
  <si>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</si>
  <si>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</si>
  <si>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</si>
  <si>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</si>
  <si>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</si>
  <si>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</si>
  <si>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</si>
  <si>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</si>
  <si>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</si>
  <si>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</si>
  <si>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</si>
  <si>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</si>
  <si>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</si>
  <si>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</si>
  <si>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</si>
  <si>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</si>
  <si>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</si>
  <si>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</si>
  <si>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</si>
  <si>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</si>
  <si>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</si>
  <si>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</si>
  <si>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</si>
  <si>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</si>
  <si>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</si>
  <si>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</si>
  <si>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</si>
  <si>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</si>
  <si>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</si>
  <si>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</si>
  <si>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</si>
  <si>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</si>
  <si>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</si>
  <si>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</si>
  <si>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</si>
  <si>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</si>
  <si>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</si>
  <si>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</si>
  <si>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</si>
  <si>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</si>
  <si>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</si>
  <si>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</si>
  <si>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</si>
  <si>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</si>
  <si>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</si>
  <si>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</si>
  <si>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</si>
  <si>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</si>
  <si>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</si>
  <si>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</si>
  <si>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</si>
  <si>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</si>
  <si>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</si>
  <si>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</si>
  <si>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</si>
  <si>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</si>
  <si>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</si>
  <si>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</si>
  <si>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</si>
  <si>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</si>
  <si>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</si>
  <si>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</si>
  <si>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</si>
  <si>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</si>
  <si>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</si>
  <si>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</si>
  <si>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</si>
  <si>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</si>
  <si>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</si>
  <si>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</si>
  <si>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</si>
  <si>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</si>
  <si>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</si>
  <si>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</si>
  <si>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</si>
  <si>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</si>
  <si>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</si>
  <si>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</si>
  <si>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</si>
  <si>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</si>
  <si>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</si>
  <si>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</si>
  <si>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</si>
  <si>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</si>
  <si>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</si>
  <si>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</si>
  <si>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</si>
  <si>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</si>
  <si>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</si>
  <si>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</si>
  <si>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</si>
  <si>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</si>
  <si>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</si>
  <si>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</si>
  <si>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</si>
  <si>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</si>
  <si>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</si>
  <si>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</si>
  <si>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</si>
  <si>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</si>
  <si>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</si>
  <si>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</si>
  <si>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</si>
  <si>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</si>
  <si>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</si>
  <si>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</si>
  <si>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</si>
  <si>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</si>
  <si>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</si>
  <si>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</si>
  <si>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</si>
  <si>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</si>
  <si>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</si>
  <si>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</si>
  <si>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</si>
  <si>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</si>
  <si>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</si>
  <si>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</si>
  <si>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</si>
  <si>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</si>
  <si>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</si>
  <si>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</si>
  <si>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</si>
  <si>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</si>
  <si>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</si>
  <si>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</si>
  <si>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</si>
  <si>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</si>
  <si>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</si>
  <si>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</si>
  <si>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</si>
  <si>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</si>
  <si>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</si>
  <si>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</si>
  <si>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</si>
  <si>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</si>
  <si>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</si>
  <si>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</si>
  <si>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</si>
  <si>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</si>
  <si>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</si>
  <si>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</si>
  <si>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</si>
  <si>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</si>
  <si>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</si>
  <si>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</si>
  <si>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</si>
  <si>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</si>
  <si>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</si>
  <si>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</si>
  <si>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</si>
  <si>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</si>
  <si>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</si>
  <si>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</si>
  <si>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</si>
  <si>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</si>
  <si>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</si>
  <si>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</si>
  <si>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</si>
  <si>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</si>
  <si>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</si>
  <si>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</si>
  <si>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</si>
  <si>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</si>
  <si>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</si>
  <si>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</si>
  <si>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</si>
  <si>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</si>
  <si>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</si>
  <si>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</si>
  <si>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</si>
  <si>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</si>
  <si>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</si>
  <si>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</si>
  <si>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</si>
  <si>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</si>
  <si>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</si>
  <si>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</si>
  <si>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</si>
  <si>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</si>
  <si>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</si>
  <si>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</si>
  <si>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</si>
  <si>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</si>
  <si>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</si>
  <si>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</si>
  <si>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</si>
  <si>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</si>
  <si>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</si>
  <si>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</si>
  <si>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</si>
  <si>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</si>
  <si>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</si>
  <si>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</si>
  <si>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</si>
  <si>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</si>
  <si>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</si>
  <si>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</si>
  <si>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</si>
  <si>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</si>
  <si>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</si>
  <si>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</si>
  <si>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</si>
  <si>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</si>
  <si>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</si>
  <si>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</si>
  <si>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</si>
  <si>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</si>
  <si>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</si>
  <si>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</si>
  <si>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</si>
  <si>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</si>
  <si>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</si>
  <si>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</si>
  <si>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</si>
  <si>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</si>
  <si>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</si>
  <si>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</si>
  <si>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</si>
  <si>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</si>
  <si>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</si>
  <si>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</si>
  <si>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</si>
  <si>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</si>
  <si>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</si>
  <si>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</si>
  <si>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</si>
  <si>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</si>
  <si>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</si>
  <si>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</si>
  <si>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</si>
  <si>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</si>
  <si>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</si>
  <si>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</si>
  <si>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</si>
  <si>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</si>
  <si>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</si>
  <si>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</si>
  <si>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</si>
  <si>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</si>
  <si>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</si>
  <si>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</si>
  <si>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</si>
  <si>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</si>
  <si>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</si>
  <si>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</si>
  <si>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</si>
  <si>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</si>
  <si>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</si>
  <si>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</si>
  <si>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</si>
  <si>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</si>
  <si>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</si>
  <si>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</si>
  <si>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</si>
  <si>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</si>
  <si>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</si>
  <si>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</si>
  <si>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</si>
  <si>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</si>
  <si>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</si>
  <si>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</si>
  <si>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</si>
  <si>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</si>
  <si>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</si>
  <si>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</si>
  <si>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</si>
  <si>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</si>
  <si>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</si>
  <si>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</si>
  <si>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</si>
  <si>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</si>
  <si>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</si>
  <si>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</si>
  <si>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</si>
  <si>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</si>
  <si>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</si>
  <si>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</si>
  <si>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</si>
  <si>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</si>
  <si>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</si>
  <si>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</si>
  <si>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</si>
  <si>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</si>
  <si>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</si>
  <si>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</si>
  <si>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</si>
  <si>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</si>
  <si>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</si>
  <si>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</si>
  <si>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</si>
  <si>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</si>
  <si>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</si>
  <si>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</si>
  <si>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</si>
  <si>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</si>
  <si>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</si>
  <si>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</si>
  <si>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</si>
  <si>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</si>
  <si>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</si>
  <si>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</si>
  <si>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</si>
  <si>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</si>
  <si>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</si>
  <si>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</si>
  <si>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</si>
  <si>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</si>
  <si>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</si>
  <si>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</si>
  <si>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</si>
  <si>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</si>
  <si>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</si>
  <si>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</si>
  <si>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</si>
  <si>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</si>
  <si>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</si>
  <si>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</si>
  <si>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</si>
  <si>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</si>
  <si>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</si>
  <si>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</si>
  <si>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</si>
  <si>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</si>
  <si>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</si>
  <si>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</si>
  <si>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</si>
  <si>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</si>
  <si>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</si>
  <si>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</si>
  <si>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</si>
  <si>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</si>
  <si>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</si>
  <si>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</si>
  <si>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</si>
  <si>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</si>
  <si>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</si>
  <si>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</si>
  <si>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</si>
  <si>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</si>
  <si>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</si>
  <si>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</si>
  <si>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</si>
  <si>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</si>
  <si>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</si>
  <si>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</si>
  <si>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</si>
  <si>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</si>
  <si>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</si>
  <si>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</si>
  <si>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</si>
  <si>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</si>
  <si>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</si>
  <si>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</si>
  <si>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</si>
  <si>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</si>
  <si>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</si>
  <si>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</si>
  <si>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</si>
  <si>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</si>
  <si>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</si>
  <si>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</si>
  <si>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</si>
  <si>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</si>
  <si>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</si>
  <si>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</si>
  <si>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</si>
  <si>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</si>
  <si>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</si>
  <si>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</si>
  <si>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</si>
  <si>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</si>
  <si>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</si>
  <si>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</si>
  <si>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</si>
  <si>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</si>
  <si>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</si>
  <si>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</si>
  <si>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</si>
  <si>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</si>
  <si>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</si>
  <si>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</si>
  <si>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</si>
  <si>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</si>
  <si>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</si>
  <si>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</si>
  <si>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</si>
  <si>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</si>
  <si>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</si>
  <si>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</si>
  <si>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</si>
  <si>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</si>
  <si>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</si>
  <si>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</si>
  <si>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</si>
  <si>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</si>
  <si>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</si>
  <si>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</si>
  <si>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</si>
  <si>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</si>
  <si>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</si>
  <si>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</si>
  <si>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</si>
  <si>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</si>
  <si>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</si>
  <si>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</si>
  <si>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</si>
  <si>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</si>
  <si>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</si>
  <si>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</si>
  <si>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</si>
  <si>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</si>
  <si>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</si>
  <si>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</si>
  <si>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</si>
  <si>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</si>
  <si>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</si>
  <si>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</si>
  <si>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</si>
  <si>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</si>
  <si>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</si>
  <si>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</si>
  <si>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</si>
  <si>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</si>
  <si>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</si>
  <si>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</si>
  <si>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</si>
  <si>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</si>
  <si>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</si>
  <si>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</si>
  <si>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</si>
  <si>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</si>
  <si>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</si>
  <si>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</si>
  <si>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</si>
  <si>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</si>
  <si>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</si>
  <si>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</si>
  <si>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</si>
  <si>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</si>
  <si>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</si>
  <si>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</si>
  <si>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</si>
  <si>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</si>
  <si>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</si>
  <si>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</si>
  <si>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</si>
  <si>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</si>
  <si>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</si>
  <si>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</si>
  <si>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</si>
  <si>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</si>
  <si>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</si>
  <si>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</si>
  <si>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</si>
  <si>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</si>
  <si>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</si>
  <si>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</si>
  <si>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</si>
  <si>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</si>
  <si>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</si>
  <si>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</si>
  <si>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</si>
  <si>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</si>
  <si>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</si>
  <si>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</si>
  <si>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</si>
  <si>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</si>
  <si>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</si>
  <si>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</si>
  <si>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</si>
  <si>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</si>
  <si>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</si>
  <si>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</si>
  <si>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</si>
  <si>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</si>
  <si>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</si>
  <si>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</si>
  <si>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</si>
  <si>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</si>
  <si>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</si>
  <si>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</si>
  <si>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</si>
  <si>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</si>
  <si>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</si>
  <si>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</si>
  <si>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</si>
  <si>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</si>
  <si>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</si>
  <si>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</si>
  <si>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</si>
  <si>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</si>
  <si>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</si>
  <si>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</si>
  <si>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</si>
  <si>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</si>
  <si>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</si>
  <si>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</si>
  <si>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</si>
  <si>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</si>
  <si>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</si>
  <si>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</si>
  <si>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</si>
  <si>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</si>
  <si>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</si>
  <si>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</si>
  <si>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</si>
  <si>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</si>
  <si>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</si>
  <si>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</si>
  <si>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</si>
  <si>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</si>
  <si>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</si>
  <si>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</si>
  <si>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</si>
  <si>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</si>
  <si>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</si>
  <si>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</si>
  <si>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</si>
  <si>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</si>
  <si>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</si>
  <si>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</si>
  <si>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</si>
  <si>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</si>
  <si>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</si>
  <si>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</si>
  <si>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</si>
  <si>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</si>
  <si>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</si>
  <si>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</si>
  <si>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</si>
  <si>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</si>
  <si>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</si>
  <si>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</si>
  <si>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</si>
  <si>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</si>
  <si>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</si>
  <si>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</si>
  <si>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</si>
  <si>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</si>
  <si>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</si>
  <si>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</si>
  <si>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</si>
  <si>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</si>
  <si>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</si>
  <si>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</si>
  <si>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</si>
  <si>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</si>
  <si>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</si>
  <si>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</si>
  <si>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</si>
  <si>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</si>
  <si>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</si>
  <si>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</si>
  <si>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</si>
  <si>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</si>
  <si>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</si>
  <si>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</si>
  <si>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</si>
  <si>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</si>
  <si>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</si>
  <si>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</si>
  <si>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</si>
  <si>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</si>
  <si>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</si>
  <si>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</si>
  <si>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</si>
  <si>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</si>
  <si>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</si>
  <si>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</si>
  <si>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</si>
  <si>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</si>
  <si>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</si>
  <si>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</si>
  <si>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</si>
  <si>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</si>
  <si>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</si>
  <si>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</si>
  <si>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</si>
  <si>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</si>
  <si>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</si>
  <si>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</si>
  <si>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</si>
  <si>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</si>
  <si>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</si>
  <si>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</si>
  <si>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</si>
  <si>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</si>
  <si>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</si>
  <si>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</si>
  <si>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</si>
  <si>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</si>
  <si>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</si>
  <si>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</si>
  <si>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</si>
  <si>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</si>
  <si>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</si>
  <si>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</si>
  <si>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</si>
  <si>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</si>
  <si>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</si>
  <si>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</si>
  <si>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</si>
  <si>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</si>
  <si>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</si>
  <si>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</si>
  <si>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</si>
  <si>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</si>
  <si>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</si>
  <si>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</si>
  <si>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</si>
  <si>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</si>
  <si>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</si>
  <si>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</si>
  <si>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</si>
  <si>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</si>
  <si>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</si>
  <si>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</si>
  <si>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</si>
  <si>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</si>
  <si>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</si>
  <si>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</si>
  <si>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</si>
  <si>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</si>
  <si>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</si>
  <si>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</si>
  <si>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</si>
  <si>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</si>
  <si>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</si>
  <si>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</si>
  <si>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</si>
  <si>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</si>
  <si>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</si>
  <si>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</si>
  <si>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</si>
  <si>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</si>
  <si>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</si>
  <si>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</si>
  <si>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</si>
  <si>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</si>
  <si>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</si>
  <si>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</si>
  <si>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</si>
  <si>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</si>
  <si>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</si>
  <si>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</si>
  <si>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</si>
  <si>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</si>
  <si>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</si>
  <si>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</si>
  <si>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</si>
  <si>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</si>
  <si>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</si>
  <si>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</si>
  <si>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</si>
  <si>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</si>
  <si>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</si>
  <si>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</si>
  <si>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</si>
  <si>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</si>
  <si>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</si>
  <si>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</si>
  <si>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</si>
  <si>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</si>
  <si>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</si>
  <si>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</si>
  <si>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</si>
  <si>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</si>
  <si>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</si>
  <si>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</si>
  <si>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</si>
  <si>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</si>
  <si>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</si>
  <si>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</si>
  <si>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</si>
  <si>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</si>
  <si>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</si>
  <si>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</si>
  <si>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</si>
  <si>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</si>
  <si>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</si>
  <si>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</si>
  <si>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</si>
  <si>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</si>
  <si>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</si>
  <si>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</si>
  <si>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</si>
  <si>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</si>
  <si>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</si>
  <si>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</si>
  <si>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</si>
  <si>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</si>
  <si>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</si>
  <si>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</si>
  <si>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</si>
  <si>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</si>
  <si>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</si>
  <si>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</si>
  <si>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</si>
  <si>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</si>
  <si>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</si>
  <si>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</si>
  <si>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</si>
  <si>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</si>
  <si>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</si>
  <si>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</si>
  <si>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</si>
  <si>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</si>
  <si>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</si>
  <si>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</si>
  <si>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</si>
  <si>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</si>
  <si>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</si>
  <si>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</si>
  <si>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</si>
  <si>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</si>
  <si>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</si>
  <si>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</si>
  <si>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</si>
  <si>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</si>
  <si>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</si>
  <si>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</si>
  <si>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</si>
  <si>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</si>
  <si>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</si>
  <si>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</si>
  <si>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</si>
  <si>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</si>
  <si>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</si>
  <si>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</si>
  <si>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</si>
  <si>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</si>
  <si>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</si>
  <si>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</si>
  <si>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</si>
  <si>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</si>
  <si>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</si>
  <si>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</si>
  <si>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</si>
  <si>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</si>
  <si>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</si>
  <si>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</si>
  <si>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</si>
  <si>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</si>
  <si>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</si>
  <si>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</si>
  <si>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</si>
  <si>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</si>
  <si>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</si>
  <si>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</si>
  <si>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</si>
  <si>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</si>
  <si>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</si>
  <si>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</si>
  <si>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</si>
  <si>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</si>
  <si>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</si>
  <si>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</si>
  <si>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</si>
  <si>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</si>
  <si>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</si>
  <si>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</si>
  <si>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</si>
  <si>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</si>
  <si>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</si>
  <si>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</si>
  <si>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</si>
  <si>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</si>
  <si>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</si>
  <si>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</si>
  <si>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</si>
  <si>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</si>
  <si>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</si>
  <si>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</si>
  <si>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</si>
  <si>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</si>
  <si>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</si>
  <si>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</si>
  <si>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</si>
  <si>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</si>
  <si>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</si>
  <si>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</si>
  <si>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</si>
  <si>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</si>
  <si>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</si>
  <si>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</si>
  <si>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</si>
  <si>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</si>
  <si>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</si>
  <si>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</si>
  <si>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</si>
  <si>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</si>
  <si>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</si>
  <si>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</si>
  <si>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</si>
  <si>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</si>
  <si>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</si>
  <si>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</si>
  <si>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</si>
  <si>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</si>
  <si>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</si>
  <si>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</si>
  <si>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</si>
  <si>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</si>
  <si>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</si>
  <si>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</si>
  <si>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</si>
  <si>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</si>
  <si>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</si>
  <si>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</si>
  <si>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</si>
  <si>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</si>
  <si>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</si>
  <si>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</si>
  <si>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</si>
  <si>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</si>
  <si>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</si>
  <si>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</si>
  <si>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</si>
  <si>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</si>
  <si>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</si>
  <si>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</si>
  <si>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</si>
  <si>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</si>
  <si>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</si>
  <si>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</si>
  <si>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</si>
  <si>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</si>
  <si>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</si>
  <si>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</si>
  <si>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</si>
  <si>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</si>
  <si>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</si>
  <si>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</si>
  <si>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</si>
  <si>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</si>
  <si>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</si>
  <si>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</si>
  <si>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</si>
  <si>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</si>
  <si>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</si>
  <si>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</si>
  <si>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</si>
  <si>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</si>
  <si>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</si>
  <si>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</si>
  <si>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</si>
  <si>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</si>
  <si>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</si>
  <si>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</si>
  <si>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</si>
  <si>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</si>
  <si>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</si>
  <si>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</si>
  <si>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</si>
  <si>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</si>
  <si>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</si>
  <si>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</si>
  <si>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</si>
  <si>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</si>
  <si>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</si>
  <si>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</si>
  <si>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</si>
  <si>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</si>
  <si>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</si>
  <si>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</si>
  <si>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</si>
  <si>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</si>
  <si>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</si>
  <si>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</si>
  <si>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</si>
  <si>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</si>
  <si>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</si>
  <si>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</si>
  <si>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</si>
  <si>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</si>
  <si>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</si>
  <si>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</si>
  <si>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</si>
  <si>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</si>
  <si>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</si>
  <si>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</si>
  <si>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</si>
  <si>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</si>
  <si>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</si>
  <si>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</si>
  <si>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</si>
  <si>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</si>
  <si>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</si>
  <si>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</si>
  <si>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</si>
  <si>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</si>
  <si>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</si>
  <si>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</si>
  <si>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</si>
  <si>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</si>
  <si>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</si>
  <si>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</si>
  <si>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</si>
  <si>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</si>
  <si>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</si>
  <si>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</si>
  <si>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</si>
  <si>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</si>
  <si>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</si>
  <si>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</si>
  <si>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</si>
  <si>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</si>
  <si>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</si>
  <si>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</si>
  <si>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</si>
  <si>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</si>
  <si>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</si>
  <si>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</si>
  <si>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</si>
  <si>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</si>
  <si>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</si>
  <si>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</si>
  <si>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</si>
  <si>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</si>
  <si>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</si>
  <si>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</si>
  <si>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</si>
  <si>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</si>
  <si>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</si>
  <si>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</si>
  <si>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</si>
  <si>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</si>
  <si>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</si>
  <si>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</si>
  <si>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</si>
  <si>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</si>
  <si>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</si>
  <si>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</si>
  <si>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</si>
  <si>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</si>
  <si>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</si>
  <si>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</si>
  <si>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</si>
  <si>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</si>
  <si>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</si>
  <si>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</si>
  <si>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</si>
  <si>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</si>
  <si>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</si>
  <si>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</si>
  <si>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</si>
  <si>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</si>
  <si>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</si>
  <si>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</si>
  <si>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</si>
  <si>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</si>
  <si>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</si>
  <si>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</si>
  <si>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</si>
  <si>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</si>
  <si>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</si>
  <si>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</si>
  <si>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</si>
  <si>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</si>
  <si>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</si>
  <si>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</si>
  <si>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</si>
  <si>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</si>
  <si>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</si>
  <si>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</si>
  <si>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</si>
  <si>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</si>
  <si>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</si>
  <si>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</si>
  <si>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</si>
  <si>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</si>
  <si>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</si>
  <si>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</si>
  <si>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</si>
  <si>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</si>
  <si>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</si>
  <si>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</si>
  <si>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</si>
  <si>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</si>
  <si>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</si>
  <si>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</si>
  <si>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</si>
  <si>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</si>
  <si>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</si>
  <si>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</si>
  <si>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</si>
  <si>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</si>
  <si>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</si>
  <si>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</si>
  <si>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</si>
  <si>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</si>
  <si>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</si>
  <si>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</si>
  <si>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</si>
  <si>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</si>
  <si>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</si>
  <si>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</si>
  <si>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</si>
  <si>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</si>
  <si>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</si>
  <si>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</si>
  <si>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</si>
  <si>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</si>
  <si>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</si>
  <si>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</si>
  <si>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</si>
  <si>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</si>
  <si>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</si>
  <si>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</si>
  <si>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</si>
  <si>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</si>
  <si>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</si>
  <si>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</si>
  <si>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</si>
  <si>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</si>
  <si>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</si>
  <si>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</si>
  <si>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</si>
  <si>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</si>
  <si>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</si>
  <si>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</si>
  <si>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</si>
  <si>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</si>
  <si>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</si>
  <si>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</si>
  <si>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</si>
  <si>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</si>
  <si>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</si>
  <si>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</si>
  <si>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</si>
  <si>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</si>
  <si>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</si>
  <si>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</si>
  <si>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</si>
  <si>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</si>
  <si>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</si>
  <si>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</si>
  <si>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</si>
  <si>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</si>
  <si>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</si>
  <si>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</si>
  <si>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</si>
  <si>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</si>
  <si>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</si>
  <si>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</si>
  <si>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</si>
  <si>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</si>
  <si>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</si>
  <si>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</si>
  <si>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</si>
  <si>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</si>
  <si>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</si>
  <si>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</si>
  <si>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</si>
  <si>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</si>
  <si>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</si>
  <si>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</si>
  <si>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</si>
  <si>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</si>
  <si>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</si>
  <si>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</si>
  <si>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</si>
  <si>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</si>
  <si>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</si>
  <si>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</si>
  <si>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</si>
  <si>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</si>
  <si>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</si>
  <si>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</si>
  <si>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</si>
  <si>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</si>
  <si>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</si>
  <si>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</si>
  <si>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</si>
  <si>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</si>
  <si>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</si>
  <si>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</si>
  <si>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</si>
  <si>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</si>
  <si>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</si>
  <si>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</si>
  <si>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</si>
  <si>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</si>
  <si>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</si>
  <si>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</si>
  <si>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</si>
  <si>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</si>
  <si>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</si>
  <si>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</si>
  <si>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</si>
  <si>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</si>
  <si>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</si>
  <si>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</si>
  <si>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</si>
  <si>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</si>
  <si>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</si>
  <si>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</si>
  <si>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</si>
  <si>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</si>
  <si>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</si>
  <si>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</si>
  <si>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</si>
  <si>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</si>
  <si>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</si>
  <si>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</si>
  <si>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</si>
  <si>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</si>
  <si>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</si>
  <si>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</si>
  <si>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</si>
  <si>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</si>
  <si>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</si>
  <si>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</si>
  <si>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</si>
  <si>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</si>
  <si>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</si>
  <si>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</si>
  <si>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</si>
  <si>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</si>
  <si>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</si>
  <si>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</si>
  <si>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</si>
  <si>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</si>
  <si>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</si>
  <si>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</si>
  <si>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</si>
  <si>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</si>
  <si>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</si>
  <si>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</si>
  <si>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</si>
  <si>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</si>
  <si>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</si>
  <si>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</si>
  <si>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</si>
  <si>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</si>
  <si>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</si>
  <si>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</si>
  <si>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</si>
  <si>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</si>
  <si>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</si>
  <si>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</si>
  <si>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</si>
  <si>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</si>
  <si>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</si>
  <si>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</si>
  <si>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</si>
  <si>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</si>
  <si>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</si>
  <si>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</si>
  <si>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</si>
  <si>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</si>
  <si>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</si>
  <si>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</si>
  <si>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</si>
  <si>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</si>
  <si>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</si>
  <si>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</si>
  <si>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</si>
  <si>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</si>
  <si>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</si>
  <si>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</si>
  <si>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</si>
  <si>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</si>
  <si>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</si>
  <si>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</si>
  <si>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</si>
  <si>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</si>
  <si>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</si>
  <si>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</si>
  <si>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</si>
  <si>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</si>
  <si>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</si>
  <si>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</si>
  <si>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</si>
  <si>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</si>
  <si>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</si>
  <si>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</si>
  <si>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</si>
  <si>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</si>
  <si>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</si>
  <si>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</si>
  <si>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</si>
  <si>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</si>
  <si>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</si>
  <si>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</si>
  <si>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</si>
  <si>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</si>
  <si>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</si>
  <si>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</si>
  <si>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</si>
  <si>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</si>
  <si>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</si>
  <si>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</si>
  <si>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</si>
  <si>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</si>
  <si>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</si>
  <si>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</si>
  <si>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</si>
  <si>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</si>
  <si>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</si>
  <si>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</si>
  <si>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</si>
  <si>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</si>
  <si>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</si>
  <si>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</si>
  <si>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</si>
  <si>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</si>
  <si>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</si>
  <si>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</si>
  <si>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</si>
  <si>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</si>
  <si>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</si>
  <si>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</si>
  <si>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</si>
  <si>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</si>
  <si>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</si>
  <si>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</si>
  <si>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</si>
  <si>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</si>
  <si>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</si>
  <si>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</si>
  <si>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</si>
  <si>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</si>
  <si>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</si>
  <si>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</si>
  <si>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</si>
  <si>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</si>
  <si>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</si>
  <si>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</si>
  <si>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</si>
  <si>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</si>
  <si>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</si>
  <si>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</si>
  <si>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</si>
  <si>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</si>
  <si>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</si>
  <si>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</si>
  <si>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</si>
  <si>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</si>
  <si>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</si>
  <si>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</si>
  <si>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</si>
  <si>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</si>
  <si>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</si>
  <si>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</si>
  <si>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</si>
  <si>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</si>
  <si>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</si>
  <si>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</si>
  <si>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</si>
  <si>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</si>
  <si>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</si>
  <si>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</si>
  <si>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</si>
  <si>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</si>
  <si>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</si>
  <si>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</si>
  <si>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</si>
  <si>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</si>
  <si>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</si>
  <si>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</si>
  <si>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</si>
  <si>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</si>
  <si>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</si>
  <si>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</si>
  <si>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</si>
  <si>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</si>
  <si>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</si>
  <si>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</si>
  <si>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</si>
  <si>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</si>
  <si>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</si>
  <si>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</si>
  <si>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</si>
  <si>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</si>
  <si>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</si>
  <si>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</si>
  <si>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</si>
  <si>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</si>
  <si>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</si>
  <si>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</si>
  <si>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</si>
  <si>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</si>
  <si>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</si>
  <si>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</si>
  <si>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</si>
  <si>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</si>
  <si>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</si>
  <si>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</si>
  <si>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</si>
  <si>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</si>
  <si>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</si>
  <si>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</si>
  <si>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</si>
  <si>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</si>
  <si>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</si>
  <si>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</si>
  <si>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</si>
  <si>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</si>
  <si>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</si>
  <si>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</si>
  <si>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</si>
  <si>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</si>
  <si>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</si>
  <si>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</si>
  <si>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</si>
  <si>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</si>
  <si>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</si>
  <si>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</si>
  <si>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</si>
  <si>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</si>
  <si>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</si>
  <si>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</si>
  <si>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</si>
  <si>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</si>
  <si>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</si>
  <si>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</si>
  <si>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</si>
  <si>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</si>
  <si>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</si>
  <si>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</si>
  <si>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</si>
  <si>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</si>
  <si>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</si>
  <si>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</si>
  <si>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</si>
  <si>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</si>
  <si>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</si>
  <si>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</si>
  <si>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</si>
  <si>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</si>
  <si>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</si>
  <si>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</si>
  <si>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</si>
  <si>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</si>
  <si>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</si>
  <si>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</si>
  <si>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</si>
  <si>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</si>
  <si>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</si>
  <si>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</si>
  <si>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</si>
  <si>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</si>
  <si>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</si>
  <si>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</si>
  <si>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</si>
  <si>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</si>
  <si>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</si>
  <si>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</si>
  <si>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</si>
  <si>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</si>
  <si>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</si>
  <si>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</si>
  <si>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</si>
  <si>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</si>
  <si>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</si>
  <si>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</si>
  <si>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</si>
  <si>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</si>
  <si>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</si>
  <si>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</si>
  <si>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</si>
  <si>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</si>
  <si>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</si>
  <si>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</si>
  <si>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</si>
  <si>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</si>
  <si>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</si>
  <si>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</si>
  <si>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</si>
  <si>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</si>
  <si>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</si>
  <si>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</si>
  <si>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</si>
  <si>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</si>
  <si>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</si>
  <si>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</si>
  <si>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</si>
  <si>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</si>
  <si>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</si>
  <si>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</si>
  <si>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</si>
  <si>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</si>
  <si>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</si>
  <si>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</si>
  <si>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</si>
  <si>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</si>
  <si>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</si>
  <si>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</si>
  <si>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</si>
  <si>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</si>
  <si>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</si>
  <si>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</si>
  <si>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</si>
  <si>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</si>
  <si>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</si>
  <si>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</si>
  <si>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</si>
  <si>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</si>
  <si>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</si>
  <si>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</si>
  <si>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</si>
  <si>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</si>
  <si>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</si>
  <si>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</si>
  <si>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</si>
  <si>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</si>
  <si>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</si>
  <si>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</si>
  <si>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</si>
  <si>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</si>
  <si>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</si>
  <si>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</si>
  <si>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</si>
  <si>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</si>
  <si>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</si>
  <si>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</si>
  <si>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</si>
  <si>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</si>
  <si>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</si>
  <si>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</si>
  <si>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</si>
  <si>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</si>
  <si>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</si>
  <si>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</si>
  <si>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</si>
  <si>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</si>
  <si>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</si>
  <si>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</si>
  <si>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</si>
  <si>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</si>
  <si>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</si>
  <si>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</si>
  <si>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</si>
  <si>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</si>
  <si>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</si>
  <si>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</si>
  <si>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</si>
  <si>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</si>
  <si>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</si>
  <si>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</si>
  <si>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</si>
  <si>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</si>
  <si>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</si>
  <si>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</si>
  <si>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</si>
  <si>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</si>
  <si>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</si>
  <si>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</si>
  <si>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</si>
  <si>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</si>
  <si>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</si>
  <si>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</si>
  <si>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</si>
  <si>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</si>
  <si>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</si>
  <si>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</si>
  <si>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</si>
  <si>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</si>
  <si>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</si>
  <si>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</si>
  <si>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</si>
  <si>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</si>
  <si>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</si>
  <si>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</si>
  <si>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</si>
  <si>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</si>
  <si>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</si>
  <si>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</si>
  <si>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</si>
  <si>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</si>
  <si>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</si>
  <si>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</si>
  <si>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</si>
  <si>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</si>
  <si>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</si>
  <si>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</si>
  <si>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</si>
  <si>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</si>
  <si>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</si>
  <si>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</si>
  <si>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</si>
  <si>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</si>
  <si>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</si>
  <si>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</si>
  <si>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</si>
  <si>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</si>
  <si>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</si>
  <si>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</si>
  <si>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</si>
  <si>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</si>
  <si>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</si>
  <si>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</si>
  <si>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</si>
  <si>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</si>
  <si>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</si>
  <si>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</si>
  <si>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</si>
  <si>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</si>
  <si>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</si>
  <si>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</si>
  <si>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</si>
  <si>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</si>
  <si>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</si>
  <si>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</si>
  <si>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</si>
  <si>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</si>
  <si>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</si>
  <si>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</si>
  <si>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</si>
  <si>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</si>
  <si>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</si>
  <si>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</si>
  <si>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</si>
  <si>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</si>
  <si>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</si>
  <si>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</si>
  <si>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</si>
  <si>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</si>
  <si>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</si>
  <si>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</si>
  <si>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</si>
  <si>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</si>
  <si>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</si>
  <si>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</si>
  <si>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</si>
  <si>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</si>
  <si>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</si>
  <si>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</si>
  <si>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</si>
  <si>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</si>
  <si>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</si>
  <si>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</si>
  <si>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</si>
  <si>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</si>
  <si>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</si>
  <si>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</si>
  <si>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</si>
  <si>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</si>
  <si>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</si>
  <si>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</si>
  <si>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</si>
  <si>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</si>
  <si>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</si>
  <si>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</si>
  <si>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</si>
  <si>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</si>
  <si>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</si>
  <si>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</si>
  <si>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</si>
  <si>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</si>
  <si>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</si>
  <si>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</si>
  <si>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</si>
  <si>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</si>
  <si>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</si>
  <si>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</si>
  <si>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</si>
  <si>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</si>
  <si>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</si>
  <si>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</si>
  <si>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</si>
  <si>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</si>
  <si>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</si>
  <si>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</si>
  <si>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</si>
  <si>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</si>
  <si>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</si>
  <si>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</si>
  <si>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</si>
  <si>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</si>
  <si>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</si>
  <si>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</si>
  <si>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</si>
  <si>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</si>
  <si>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</si>
  <si>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</si>
  <si>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</si>
  <si>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</si>
  <si>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</si>
  <si>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</si>
  <si>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</si>
  <si>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</si>
  <si>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</si>
  <si>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</si>
  <si>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</si>
  <si>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</si>
  <si>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</si>
  <si>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</si>
  <si>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</si>
  <si>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</si>
  <si>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</si>
  <si>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</si>
  <si>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</si>
  <si>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</si>
  <si>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</si>
  <si>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</si>
  <si>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</si>
  <si>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</si>
  <si>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</si>
  <si>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</si>
  <si>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</si>
  <si>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</si>
  <si>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</si>
  <si>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</si>
  <si>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</si>
  <si>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</si>
  <si>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</si>
  <si>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</si>
  <si>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</si>
  <si>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</si>
  <si>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</si>
  <si>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</si>
  <si>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</si>
  <si>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</si>
  <si>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</si>
  <si>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</si>
  <si>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</si>
  <si>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</si>
  <si>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</si>
  <si>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</si>
  <si>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</si>
  <si>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</si>
  <si>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</si>
  <si>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</si>
  <si>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</si>
  <si>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</si>
  <si>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</si>
  <si>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</si>
  <si>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</si>
  <si>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</si>
  <si>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</si>
  <si>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</si>
  <si>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</si>
  <si>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</si>
  <si>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</si>
  <si>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</si>
  <si>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</si>
  <si>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</si>
  <si>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</si>
  <si>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</si>
  <si>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</si>
  <si>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</si>
  <si>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</si>
  <si>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</si>
  <si>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</si>
  <si>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</si>
  <si>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</si>
  <si>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</si>
  <si>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</si>
  <si>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</si>
  <si>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</si>
  <si>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</si>
  <si>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</si>
  <si>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</si>
  <si>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</si>
  <si>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</si>
  <si>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</si>
  <si>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</si>
  <si>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</si>
  <si>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</si>
  <si>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</si>
  <si>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</si>
  <si>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</si>
  <si>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</si>
  <si>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</si>
  <si>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</si>
  <si>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</si>
  <si>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</si>
  <si>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</si>
  <si>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</si>
  <si>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</si>
  <si>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</si>
  <si>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</si>
  <si>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</si>
  <si>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</si>
  <si>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</si>
  <si>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</si>
  <si>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</si>
  <si>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</si>
  <si>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</si>
  <si>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</si>
  <si>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</si>
  <si>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</si>
  <si>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</si>
  <si>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</si>
  <si>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</si>
  <si>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</si>
  <si>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</si>
  <si>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</si>
  <si>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</si>
  <si>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</si>
  <si>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</si>
  <si>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</si>
  <si>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</si>
  <si>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</si>
  <si>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</si>
  <si>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</si>
  <si>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</si>
  <si>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</si>
  <si>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</si>
  <si>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</si>
  <si>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</si>
  <si>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</si>
  <si>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</si>
  <si>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</si>
  <si>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</si>
  <si>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</si>
  <si>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</si>
  <si>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</si>
  <si>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</si>
  <si>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</si>
  <si>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</si>
  <si>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</si>
  <si>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</si>
  <si>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</si>
  <si>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</si>
  <si>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</si>
  <si>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</si>
  <si>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</si>
  <si>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</si>
  <si>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</si>
  <si>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</si>
  <si>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</si>
  <si>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</si>
  <si>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</si>
  <si>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</si>
  <si>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</si>
  <si>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</si>
  <si>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</si>
  <si>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</si>
  <si>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</si>
  <si>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</si>
  <si>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</si>
  <si>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</si>
  <si>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</si>
  <si>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</si>
  <si>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</si>
  <si>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</si>
  <si>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</si>
  <si>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</si>
  <si>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</si>
  <si>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</si>
  <si>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</si>
  <si>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</si>
  <si>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</si>
  <si>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</si>
  <si>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</si>
  <si>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</si>
  <si>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</si>
  <si>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</si>
  <si>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</si>
  <si>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</si>
  <si>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</si>
  <si>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</si>
  <si>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</si>
  <si>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</si>
  <si>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</si>
  <si>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</si>
  <si>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</si>
  <si>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</si>
  <si>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</si>
  <si>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</si>
  <si>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</si>
  <si>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</si>
  <si>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</si>
  <si>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</si>
  <si>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</si>
  <si>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</si>
  <si>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</si>
  <si>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</si>
  <si>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</si>
  <si>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</si>
  <si>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</si>
  <si>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</si>
  <si>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</si>
  <si>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</si>
  <si>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</si>
  <si>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</si>
  <si>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</si>
  <si>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</si>
  <si>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</si>
  <si>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</si>
  <si>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</si>
  <si>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</si>
  <si>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</si>
  <si>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</si>
  <si>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</si>
  <si>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</si>
  <si>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</si>
  <si>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</si>
  <si>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</si>
  <si>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</si>
  <si>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</si>
  <si>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</si>
  <si>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</si>
  <si>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</si>
  <si>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</si>
  <si>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</si>
  <si>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</si>
  <si>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</si>
  <si>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</si>
  <si>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</si>
  <si>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</si>
  <si>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</si>
  <si>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</si>
  <si>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</si>
  <si>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</si>
  <si>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</si>
  <si>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</si>
  <si>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</si>
  <si>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</si>
  <si>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</si>
  <si>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</si>
  <si>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</si>
  <si>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</si>
  <si>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</si>
  <si>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</si>
  <si>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</si>
  <si>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</si>
  <si>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</si>
  <si>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</si>
  <si>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</si>
  <si>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</si>
  <si>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</si>
  <si>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</si>
  <si>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</si>
  <si>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</si>
  <si>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</si>
  <si>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</si>
  <si>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</si>
  <si>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</si>
  <si>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</si>
  <si>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</si>
  <si>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</si>
  <si>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</si>
  <si>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</si>
  <si>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</si>
  <si>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</si>
  <si>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</si>
  <si>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</si>
  <si>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</si>
  <si>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</si>
  <si>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</si>
  <si>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</si>
  <si>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</si>
  <si>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</si>
  <si>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</si>
  <si>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</si>
  <si>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</si>
  <si>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</si>
  <si>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</si>
  <si>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</si>
  <si>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</si>
  <si>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</si>
  <si>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</si>
  <si>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</si>
  <si>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</si>
  <si>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</si>
  <si>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</si>
  <si>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</si>
  <si>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</si>
  <si>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</si>
  <si>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</si>
  <si>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</si>
  <si>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</si>
  <si>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</si>
  <si>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</si>
  <si>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</si>
  <si>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</si>
  <si>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</si>
  <si>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</si>
  <si>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</si>
  <si>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</si>
  <si>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</si>
  <si>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</si>
  <si>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</si>
  <si>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</si>
  <si>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</si>
  <si>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</si>
  <si>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</si>
  <si>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</si>
  <si>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</si>
  <si>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</si>
  <si>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</si>
  <si>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</si>
  <si>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</si>
  <si>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</si>
  <si>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</si>
  <si>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</si>
  <si>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</si>
  <si>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</si>
  <si>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</si>
  <si>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</si>
  <si>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</si>
  <si>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</si>
  <si>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</si>
  <si>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</si>
  <si>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</si>
  <si>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</si>
  <si>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</si>
  <si>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</si>
  <si>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</si>
  <si>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</si>
  <si>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</si>
  <si>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</si>
  <si>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</si>
  <si>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</si>
  <si>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</si>
  <si>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</si>
  <si>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</si>
  <si>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</si>
  <si>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</si>
  <si>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</si>
  <si>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</si>
  <si>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</si>
  <si>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</si>
  <si>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</si>
  <si>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</si>
  <si>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</si>
  <si>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</si>
  <si>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</si>
  <si>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</si>
  <si>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</si>
  <si>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</si>
  <si>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</si>
  <si>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</si>
  <si>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</si>
  <si>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</si>
  <si>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</si>
  <si>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</si>
  <si>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</si>
  <si>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</si>
  <si>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</si>
  <si>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</si>
  <si>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</si>
  <si>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</si>
  <si>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</si>
  <si>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</si>
  <si>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</si>
  <si>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</si>
  <si>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</si>
  <si>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</si>
  <si>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</si>
  <si>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</si>
  <si>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</si>
  <si>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</si>
  <si>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</si>
  <si>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</si>
  <si>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</si>
  <si>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</si>
  <si>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</si>
  <si>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</si>
  <si>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</si>
  <si>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</si>
  <si>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</si>
  <si>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</si>
  <si>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</si>
  <si>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</si>
  <si>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</si>
  <si>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</si>
  <si>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</si>
  <si>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</si>
  <si>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</si>
  <si>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</si>
  <si>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</si>
  <si>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</si>
  <si>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</si>
  <si>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</si>
  <si>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</si>
  <si>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</si>
  <si>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</si>
  <si>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</si>
  <si>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</si>
  <si>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</si>
  <si>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</si>
  <si>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</si>
  <si>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</si>
  <si>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</si>
  <si>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</si>
  <si>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</si>
  <si>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</si>
  <si>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</si>
  <si>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</si>
  <si>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</si>
  <si>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</si>
  <si>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</si>
  <si>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</si>
  <si>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</si>
  <si>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</si>
  <si>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</si>
  <si>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</si>
  <si>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</si>
  <si>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</si>
  <si>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</si>
  <si>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</si>
  <si>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</si>
  <si>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</si>
  <si>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</si>
  <si>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</si>
  <si>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</si>
  <si>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</si>
  <si>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</si>
  <si>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</si>
  <si>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</si>
  <si>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</si>
  <si>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</si>
  <si>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</si>
  <si>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</si>
  <si>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</si>
  <si>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</si>
  <si>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</si>
  <si>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</si>
  <si>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</si>
  <si>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</si>
  <si>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</si>
  <si>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</si>
  <si>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</si>
  <si>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</si>
  <si>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</si>
  <si>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</si>
  <si>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</si>
  <si>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</si>
  <si>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</si>
  <si>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</si>
  <si>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</si>
  <si>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</si>
  <si>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</si>
  <si>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</si>
  <si>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</si>
  <si>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</si>
  <si>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</si>
  <si>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</si>
  <si>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</si>
  <si>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</si>
  <si>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</si>
  <si>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</si>
  <si>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</si>
  <si>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</si>
  <si>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</si>
  <si>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</si>
  <si>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</si>
  <si>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</si>
  <si>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</si>
  <si>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</si>
  <si>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</si>
  <si>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</si>
  <si>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</si>
  <si>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</si>
  <si>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</si>
  <si>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</si>
  <si>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</si>
  <si>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</si>
  <si>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</si>
  <si>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</si>
  <si>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</si>
  <si>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</si>
  <si>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</si>
  <si>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</si>
  <si>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</si>
  <si>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</si>
  <si>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</si>
  <si>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</si>
  <si>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</si>
  <si>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</si>
  <si>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</si>
  <si>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</si>
  <si>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</si>
  <si>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</si>
  <si>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</si>
  <si>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</si>
  <si>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</si>
  <si>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</si>
  <si>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</si>
  <si>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</si>
  <si>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</si>
  <si>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</si>
  <si>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</si>
  <si>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</si>
  <si>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</si>
  <si>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</si>
  <si>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</si>
  <si>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</si>
  <si>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</si>
  <si>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</si>
  <si>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</si>
  <si>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</si>
  <si>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</si>
  <si>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</si>
  <si>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</si>
  <si>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</si>
  <si>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</si>
  <si>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</si>
  <si>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</si>
  <si>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</si>
  <si>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</si>
  <si>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</si>
  <si>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</si>
  <si>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</si>
  <si>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</si>
  <si>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</si>
  <si>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</si>
  <si>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</si>
  <si>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</si>
  <si>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</si>
  <si>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</si>
  <si>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</si>
  <si>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</si>
  <si>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</si>
  <si>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</si>
  <si>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</si>
  <si>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</si>
  <si>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</si>
  <si>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</si>
  <si>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</si>
  <si>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</si>
  <si>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</si>
  <si>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</si>
  <si>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</si>
  <si>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</si>
  <si>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</si>
  <si>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</si>
  <si>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</si>
  <si>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</si>
  <si>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</si>
  <si>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</si>
  <si>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</si>
  <si>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</si>
  <si>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</si>
  <si>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</si>
  <si>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</si>
  <si>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</si>
  <si>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</si>
  <si>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</si>
  <si>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</si>
  <si>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</si>
  <si>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</si>
  <si>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</si>
  <si>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</si>
  <si>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</si>
  <si>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</si>
  <si>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</si>
  <si>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</si>
  <si>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</si>
  <si>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</si>
  <si>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</si>
  <si>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</si>
  <si>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</si>
  <si>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</si>
  <si>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</si>
  <si>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</si>
  <si>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</si>
  <si>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</si>
  <si>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</si>
  <si>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</si>
  <si>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</si>
  <si>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</si>
  <si>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</si>
  <si>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</si>
  <si>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</si>
  <si>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</si>
  <si>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</si>
  <si>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</si>
  <si>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</si>
  <si>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</si>
  <si>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</si>
  <si>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</si>
  <si>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</si>
  <si>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</si>
  <si>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</si>
  <si>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</si>
  <si>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</si>
  <si>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</si>
  <si>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</si>
  <si>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</si>
  <si>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</si>
  <si>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</si>
  <si>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</si>
  <si>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</si>
  <si>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</si>
  <si>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</si>
  <si>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</si>
  <si>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</si>
  <si>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</si>
  <si>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</si>
  <si>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</si>
  <si>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</si>
  <si>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</si>
  <si>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</si>
  <si>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</si>
  <si>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</si>
  <si>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</si>
  <si>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</si>
  <si>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</si>
  <si>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</si>
  <si>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</si>
  <si>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</si>
  <si>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</si>
  <si>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</si>
  <si>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</si>
  <si>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</si>
  <si>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</si>
  <si>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</si>
  <si>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</si>
  <si>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</si>
  <si>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</si>
  <si>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</si>
  <si>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</si>
  <si>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</si>
  <si>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</si>
  <si>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</si>
  <si>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</si>
  <si>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</si>
  <si>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</si>
  <si>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</si>
  <si>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</si>
  <si>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</si>
  <si>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</si>
  <si>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</si>
  <si>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</si>
  <si>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</si>
  <si>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</si>
  <si>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</si>
  <si>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</si>
  <si>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</si>
  <si>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</si>
  <si>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</si>
  <si>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</si>
  <si>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</si>
  <si>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</si>
  <si>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</si>
  <si>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</si>
  <si>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</si>
  <si>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</si>
  <si>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</si>
  <si>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</si>
  <si>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</si>
  <si>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</si>
  <si>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</si>
  <si>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</si>
  <si>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</si>
  <si>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</si>
  <si>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</si>
  <si>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</si>
  <si>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</si>
  <si>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</si>
  <si>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</si>
  <si>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</si>
  <si>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</si>
  <si>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</si>
  <si>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</si>
  <si>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</si>
  <si>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</si>
  <si>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</si>
  <si>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</si>
  <si>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</si>
  <si>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</si>
  <si>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</si>
  <si>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</si>
  <si>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</si>
  <si>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</si>
  <si>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</si>
  <si>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</si>
  <si>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</si>
  <si>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</si>
  <si>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</si>
  <si>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</si>
  <si>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</si>
  <si>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</si>
  <si>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</si>
  <si>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</si>
  <si>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</si>
  <si>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</si>
  <si>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</si>
  <si>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</si>
  <si>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</si>
  <si>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</si>
  <si>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</si>
  <si>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</si>
  <si>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</si>
  <si>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</si>
  <si>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</si>
  <si>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</si>
  <si>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</si>
  <si>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</si>
  <si>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</si>
  <si>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</si>
  <si>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</si>
  <si>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</si>
  <si>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</si>
  <si>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</si>
  <si>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</si>
  <si>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</si>
  <si>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</si>
  <si>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</si>
  <si>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</si>
  <si>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</si>
  <si>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</si>
  <si>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</si>
  <si>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</si>
  <si>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</si>
  <si>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</si>
  <si>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</si>
  <si>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</si>
  <si>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</si>
  <si>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</si>
  <si>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</si>
  <si>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</si>
  <si>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</si>
  <si>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</si>
  <si>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</si>
  <si>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</si>
  <si>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</si>
  <si>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</si>
  <si>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</si>
  <si>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</si>
  <si>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</si>
  <si>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</si>
  <si>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</si>
  <si>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</si>
  <si>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</si>
  <si>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</si>
  <si>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</si>
  <si>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</si>
  <si>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</si>
  <si>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</si>
  <si>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</si>
  <si>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</si>
  <si>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</si>
  <si>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</si>
  <si>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</si>
  <si>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</si>
  <si>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</si>
  <si>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</si>
  <si>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</si>
  <si>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</si>
  <si>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</si>
  <si>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</si>
  <si>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</si>
  <si>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</si>
  <si>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</si>
  <si>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</si>
  <si>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</si>
  <si>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</si>
  <si>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</si>
  <si>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</si>
  <si>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</si>
  <si>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</si>
  <si>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</si>
  <si>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</si>
  <si>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</si>
  <si>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</si>
  <si>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</si>
  <si>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</si>
  <si>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</si>
  <si>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</si>
  <si>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</si>
  <si>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</si>
  <si>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</si>
  <si>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</si>
  <si>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</si>
  <si>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</si>
  <si>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</si>
  <si>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</si>
  <si>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</si>
  <si>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</si>
  <si>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</si>
  <si>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</si>
  <si>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</si>
  <si>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</si>
  <si>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</si>
  <si>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</si>
  <si>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</si>
  <si>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</si>
  <si>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</si>
  <si>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</si>
  <si>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</si>
  <si>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</si>
  <si>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</si>
  <si>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</si>
  <si>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</si>
  <si>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</si>
  <si>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</si>
  <si>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</si>
  <si>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</si>
  <si>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</si>
  <si>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</si>
  <si>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</si>
  <si>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</si>
  <si>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</si>
  <si>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</si>
  <si>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</si>
  <si>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</si>
  <si>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</si>
  <si>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</si>
  <si>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</si>
  <si>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</si>
  <si>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</si>
  <si>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</si>
  <si>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</si>
  <si>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</si>
  <si>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</si>
  <si>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</si>
  <si>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</si>
  <si>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</si>
  <si>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</si>
  <si>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</si>
  <si>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</si>
  <si>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</si>
  <si>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</si>
  <si>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</si>
  <si>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</si>
  <si>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</si>
  <si>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</si>
  <si>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</si>
  <si>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</si>
  <si>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</si>
  <si>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</si>
  <si>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</si>
  <si>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</si>
  <si>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</si>
  <si>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</si>
  <si>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</si>
  <si>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</si>
  <si>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</si>
  <si>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</si>
  <si>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</si>
  <si>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</si>
  <si>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</si>
  <si>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</si>
  <si>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</si>
  <si>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</si>
  <si>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</si>
  <si>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</si>
  <si>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</si>
  <si>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</si>
  <si>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</si>
  <si>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</si>
  <si>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</si>
  <si>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</si>
  <si>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</si>
  <si>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</si>
  <si>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</si>
  <si>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</si>
  <si>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</si>
  <si>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</si>
  <si>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</si>
  <si>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</si>
  <si>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</si>
  <si>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</si>
  <si>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</si>
  <si>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</si>
  <si>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</si>
  <si>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</si>
  <si>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</si>
  <si>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</si>
  <si>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</si>
  <si>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</si>
  <si>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</si>
  <si>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</si>
  <si>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</si>
  <si>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</si>
  <si>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</si>
  <si>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</si>
  <si>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</si>
  <si>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</si>
  <si>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</si>
  <si>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</si>
  <si>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</si>
  <si>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</si>
  <si>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</si>
  <si>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</si>
  <si>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</si>
  <si>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</si>
  <si>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</si>
  <si>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</si>
  <si>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</si>
  <si>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</si>
  <si>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</si>
  <si>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</si>
  <si>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</si>
  <si>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</si>
  <si>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</si>
  <si>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</si>
  <si>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</si>
  <si>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</si>
  <si>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</si>
  <si>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</si>
  <si>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</si>
  <si>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</si>
  <si>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</si>
  <si>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</si>
  <si>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</si>
  <si>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</si>
  <si>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</si>
  <si>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</si>
  <si>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</si>
  <si>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</si>
  <si>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</si>
  <si>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</si>
  <si>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</si>
  <si>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</si>
  <si>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</si>
  <si>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</si>
  <si>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</si>
  <si>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</si>
  <si>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</si>
  <si>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</si>
  <si>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</si>
  <si>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</si>
  <si>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</si>
  <si>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</si>
  <si>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</si>
  <si>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</si>
  <si>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</si>
  <si>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</si>
  <si>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</si>
  <si>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</si>
  <si>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</si>
  <si>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</si>
  <si>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</si>
  <si>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</si>
  <si>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</si>
  <si>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</si>
  <si>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</si>
  <si>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</si>
  <si>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</si>
  <si>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</si>
  <si>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</si>
  <si>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</si>
  <si>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</si>
  <si>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</si>
  <si>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</si>
  <si>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</si>
  <si>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</si>
  <si>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</si>
  <si>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</si>
  <si>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</si>
  <si>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</si>
  <si>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</si>
  <si>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</si>
  <si>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</si>
  <si>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</si>
  <si>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</si>
  <si>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</si>
  <si>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</si>
  <si>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</si>
  <si>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</si>
  <si>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</si>
  <si>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</si>
  <si>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</si>
  <si>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</si>
  <si>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</si>
  <si>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</si>
  <si>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</si>
  <si>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</si>
  <si>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</si>
  <si>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</si>
  <si>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</si>
  <si>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</si>
  <si>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</si>
  <si>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</si>
  <si>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</si>
  <si>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</si>
  <si>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</si>
  <si>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</si>
  <si>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</si>
  <si>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</si>
  <si>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</si>
  <si>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</si>
  <si>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</si>
  <si>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</si>
  <si>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</si>
  <si>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</si>
  <si>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</si>
  <si>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</si>
  <si>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</si>
  <si>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</si>
  <si>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</si>
  <si>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</si>
  <si>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</si>
  <si>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</si>
  <si>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</si>
  <si>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</si>
  <si>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</si>
  <si>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</si>
  <si>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</si>
  <si>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</si>
  <si>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</si>
  <si>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</si>
  <si>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</si>
  <si>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</si>
  <si>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</si>
  <si>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</si>
  <si>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</si>
  <si>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</si>
  <si>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</si>
  <si>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</si>
  <si>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</si>
  <si>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</si>
  <si>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</si>
  <si>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</si>
  <si>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</si>
  <si>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</si>
  <si>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</si>
  <si>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</si>
  <si>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</si>
  <si>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</si>
  <si>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</si>
  <si>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</si>
  <si>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</si>
  <si>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</si>
  <si>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</si>
  <si>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</si>
  <si>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</si>
  <si>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</si>
  <si>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</si>
  <si>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</si>
  <si>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</si>
  <si>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</si>
  <si>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</si>
  <si>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</si>
  <si>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</si>
  <si>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</si>
  <si>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</si>
  <si>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</si>
  <si>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</si>
  <si>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</si>
  <si>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</si>
  <si>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</si>
  <si>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</si>
  <si>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</si>
  <si>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</si>
  <si>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</si>
  <si>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</si>
  <si>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</si>
  <si>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</si>
  <si>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</si>
  <si>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</si>
  <si>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</si>
  <si>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</si>
  <si>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</si>
  <si>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</si>
  <si>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</si>
  <si>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</si>
  <si>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</si>
  <si>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</si>
  <si>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</si>
  <si>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</si>
  <si>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</si>
  <si>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</si>
  <si>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</si>
  <si>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</si>
  <si>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</si>
  <si>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</si>
  <si>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</si>
  <si>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</si>
  <si>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</si>
  <si>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</si>
  <si>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</si>
  <si>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</si>
  <si>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</si>
  <si>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</si>
  <si>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</si>
  <si>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</si>
  <si>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</si>
  <si>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</si>
  <si>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</si>
  <si>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</si>
  <si>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</si>
  <si>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</si>
  <si>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</si>
  <si>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</si>
  <si>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</si>
  <si>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</si>
  <si>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</si>
  <si>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</si>
  <si>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</si>
  <si>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</si>
  <si>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</si>
  <si>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</si>
  <si>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</si>
  <si>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</si>
  <si>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</si>
  <si>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</si>
  <si>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</si>
  <si>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</si>
  <si>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</si>
  <si>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</si>
  <si>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</si>
  <si>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</si>
  <si>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</si>
  <si>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</si>
  <si>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</si>
  <si>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</si>
  <si>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</si>
  <si>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</si>
  <si>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</si>
  <si>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</si>
  <si>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</si>
  <si>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</si>
  <si>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</si>
  <si>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</si>
  <si>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</si>
  <si>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</si>
  <si>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</si>
  <si>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</si>
  <si>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</si>
  <si>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</si>
  <si>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</si>
  <si>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</si>
  <si>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</si>
  <si>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</si>
  <si>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</si>
  <si>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</si>
  <si>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</si>
  <si>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</si>
  <si>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</si>
  <si>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</si>
  <si>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</si>
  <si>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</si>
  <si>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</si>
  <si>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</si>
  <si>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</si>
  <si>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</si>
  <si>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</si>
  <si>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</si>
  <si>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</si>
  <si>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</si>
  <si>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</si>
  <si>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</si>
  <si>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</si>
  <si>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</si>
  <si>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</si>
  <si>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</si>
  <si>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</si>
  <si>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</si>
  <si>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</si>
  <si>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</si>
  <si>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</si>
  <si>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</si>
  <si>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</si>
  <si>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</si>
  <si>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</si>
  <si>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</si>
  <si>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</si>
  <si>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</si>
  <si>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</si>
  <si>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</si>
  <si>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</si>
  <si>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</si>
  <si>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</si>
  <si>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</si>
  <si>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</si>
  <si>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</si>
  <si>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</si>
  <si>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</si>
  <si>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</si>
  <si>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</si>
  <si>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</si>
  <si>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</si>
  <si>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</si>
  <si>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</si>
  <si>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</si>
  <si>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</si>
  <si>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</si>
  <si>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</si>
  <si>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</si>
  <si>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</si>
  <si>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</si>
  <si>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</si>
  <si>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</si>
  <si>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</si>
  <si>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</si>
  <si>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</si>
  <si>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</si>
  <si>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</si>
  <si>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</si>
  <si>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</si>
  <si>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</si>
  <si>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</si>
  <si>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</si>
  <si>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</si>
  <si>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</si>
  <si>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</si>
  <si>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</si>
  <si>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</si>
  <si>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</si>
  <si>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</si>
  <si>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</si>
  <si>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</si>
  <si>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</si>
  <si>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</si>
  <si>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</si>
  <si>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</si>
  <si>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</si>
  <si>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</si>
  <si>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</si>
  <si>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</si>
  <si>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</si>
  <si>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</si>
  <si>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</si>
  <si>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</si>
  <si>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</si>
  <si>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</si>
  <si>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</si>
  <si>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</si>
  <si>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</si>
  <si>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</si>
  <si>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</si>
  <si>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</si>
  <si>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</si>
  <si>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</si>
  <si>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</si>
  <si>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</si>
  <si>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</si>
  <si>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</si>
  <si>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</si>
  <si>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</si>
  <si>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</si>
  <si>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</si>
  <si>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</si>
  <si>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</si>
  <si>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</si>
  <si>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</si>
  <si>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</si>
  <si>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</si>
  <si>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</si>
  <si>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</si>
  <si>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</si>
  <si>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</si>
  <si>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</si>
  <si>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</si>
  <si>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</si>
  <si>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</si>
  <si>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</si>
  <si>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</si>
  <si>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</si>
  <si>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</si>
  <si>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</si>
  <si>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</si>
  <si>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</si>
  <si>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</si>
  <si>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</si>
  <si>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</si>
  <si>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</si>
  <si>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</si>
  <si>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</si>
  <si>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</si>
  <si>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</si>
  <si>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</si>
  <si>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</si>
  <si>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</si>
  <si>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</si>
  <si>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</si>
  <si>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</si>
  <si>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</si>
  <si>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</si>
  <si>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</si>
  <si>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</si>
  <si>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</si>
  <si>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</si>
  <si>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</si>
  <si>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</si>
  <si>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</si>
  <si>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</si>
  <si>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</si>
  <si>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</si>
  <si>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</si>
  <si>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</si>
  <si>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</si>
  <si>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</si>
  <si>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</si>
  <si>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</si>
  <si>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</si>
  <si>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</si>
  <si>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</si>
  <si>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</si>
  <si>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</si>
  <si>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</si>
  <si>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</si>
  <si>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</si>
  <si>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</si>
  <si>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</si>
  <si>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</si>
  <si>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</si>
  <si>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</si>
  <si>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</si>
  <si>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</si>
  <si>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</si>
  <si>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</si>
  <si>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</si>
  <si>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</si>
  <si>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</si>
  <si>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</si>
  <si>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</si>
  <si>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</si>
  <si>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</si>
  <si>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</si>
  <si>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</si>
  <si>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</si>
  <si>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</si>
  <si>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</si>
  <si>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</si>
  <si>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</si>
  <si>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</si>
  <si>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</si>
  <si>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</si>
  <si>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</si>
  <si>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</si>
  <si>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</si>
  <si>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</si>
  <si>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</si>
  <si>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</si>
  <si>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</si>
  <si>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</si>
  <si>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</si>
  <si>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</si>
  <si>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</si>
  <si>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</si>
  <si>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</si>
  <si>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</si>
  <si>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</si>
  <si>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</si>
  <si>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</si>
  <si>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</si>
  <si>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</si>
  <si>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</si>
  <si>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</si>
  <si>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</si>
  <si>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</si>
  <si>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</si>
  <si>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</si>
  <si>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</si>
  <si>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</si>
  <si>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</si>
  <si>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</si>
  <si>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</si>
  <si>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</si>
  <si>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</si>
  <si>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</si>
  <si>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</si>
  <si>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</si>
  <si>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</si>
  <si>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</si>
  <si>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</si>
  <si>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</si>
  <si>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</si>
  <si>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</si>
  <si>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</si>
  <si>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</si>
  <si>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</si>
  <si>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</si>
  <si>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</si>
  <si>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</si>
  <si>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</si>
  <si>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</si>
  <si>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</si>
  <si>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</si>
  <si>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</si>
  <si>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</si>
  <si>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</si>
  <si>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</si>
  <si>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</si>
  <si>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</si>
  <si>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</si>
  <si>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</si>
  <si>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</si>
  <si>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</si>
  <si>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</si>
  <si>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</si>
  <si>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</si>
  <si>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</si>
  <si>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</si>
  <si>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</si>
  <si>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</si>
  <si>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</si>
  <si>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</si>
  <si>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</si>
  <si>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</si>
  <si>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</si>
  <si>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</si>
  <si>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</si>
  <si>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</si>
  <si>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</si>
  <si>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</si>
  <si>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</si>
  <si>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</si>
  <si>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</si>
  <si>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</si>
  <si>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</si>
  <si>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</si>
  <si>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</si>
  <si>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</si>
  <si>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</si>
  <si>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</si>
  <si>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</si>
  <si>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</si>
  <si>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</si>
  <si>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</si>
  <si>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</si>
  <si>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</si>
  <si>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</si>
  <si>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</si>
  <si>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</si>
  <si>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</si>
  <si>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</si>
  <si>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</si>
  <si>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</si>
  <si>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</si>
  <si>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</si>
  <si>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</si>
  <si>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</si>
  <si>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</si>
  <si>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</si>
  <si>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</si>
  <si>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</si>
  <si>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</si>
  <si>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</si>
  <si>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</si>
  <si>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</si>
  <si>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</si>
  <si>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</si>
  <si>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</si>
  <si>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</si>
  <si>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</si>
  <si>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</si>
  <si>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</si>
  <si>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</si>
  <si>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</si>
  <si>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</si>
  <si>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</si>
  <si>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</si>
  <si>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</si>
  <si>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</si>
  <si>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</si>
  <si>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</si>
  <si>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</si>
  <si>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</si>
  <si>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</si>
  <si>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</si>
  <si>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</si>
  <si>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</si>
  <si>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</si>
  <si>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</si>
  <si>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</si>
  <si>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</si>
  <si>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</si>
  <si>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</si>
  <si>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</si>
  <si>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</si>
  <si>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</si>
  <si>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</si>
  <si>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</si>
  <si>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</si>
  <si>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</si>
  <si>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</si>
  <si>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</si>
  <si>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</si>
  <si>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</si>
  <si>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</si>
  <si>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</si>
  <si>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</si>
  <si>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</si>
  <si>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</si>
  <si>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</si>
  <si>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</si>
  <si>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</si>
  <si>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</si>
  <si>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</si>
  <si>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</si>
  <si>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</si>
  <si>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</si>
  <si>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</si>
  <si>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</si>
  <si>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</si>
  <si>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</si>
  <si>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</si>
  <si>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</si>
  <si>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</si>
  <si>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</si>
  <si>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</si>
  <si>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</si>
  <si>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</si>
  <si>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</si>
  <si>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</si>
  <si>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</si>
  <si>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</si>
  <si>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</si>
  <si>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</si>
  <si>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</si>
  <si>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</si>
  <si>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</si>
  <si>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</si>
  <si>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</si>
  <si>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</si>
  <si>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</si>
  <si>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</si>
  <si>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</si>
  <si>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</si>
  <si>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</si>
  <si>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</si>
  <si>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</si>
  <si>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</si>
  <si>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</si>
  <si>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</si>
  <si>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</si>
  <si>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</si>
  <si>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</si>
  <si>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</si>
  <si>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</si>
  <si>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</si>
  <si>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</si>
  <si>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</si>
  <si>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</si>
  <si>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</si>
  <si>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</si>
  <si>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</si>
  <si>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</si>
  <si>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</si>
  <si>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</si>
  <si>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</si>
  <si>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</si>
  <si>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</si>
  <si>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</si>
  <si>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</si>
  <si>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</si>
  <si>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</si>
  <si>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</si>
  <si>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</si>
  <si>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</si>
  <si>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</si>
  <si>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</si>
  <si>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</si>
  <si>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</si>
  <si>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</si>
  <si>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</si>
  <si>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</si>
  <si>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</si>
  <si>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</si>
  <si>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</si>
  <si>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</si>
  <si>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</si>
  <si>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</si>
  <si>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</si>
  <si>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</si>
  <si>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</si>
  <si>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</si>
  <si>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</si>
  <si>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</si>
  <si>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</si>
  <si>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</si>
  <si>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</si>
  <si>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</si>
  <si>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</si>
  <si>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</si>
  <si>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</si>
  <si>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</si>
  <si>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</si>
  <si>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</si>
  <si>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</si>
  <si>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</si>
  <si>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</si>
  <si>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</si>
  <si>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</si>
  <si>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</si>
  <si>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</si>
  <si>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</si>
  <si>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</si>
  <si>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</si>
  <si>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</si>
  <si>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</si>
  <si>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</si>
  <si>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</si>
  <si>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</si>
  <si>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</si>
  <si>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</si>
  <si>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</si>
  <si>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</si>
  <si>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</si>
  <si>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</si>
  <si>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</si>
  <si>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</si>
  <si>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</si>
  <si>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</si>
  <si>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</si>
  <si>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</si>
  <si>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</si>
  <si>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</si>
  <si>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</si>
  <si>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</si>
  <si>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</si>
  <si>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</si>
  <si>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</si>
  <si>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</si>
  <si>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</si>
  <si>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</si>
  <si>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</si>
  <si>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</si>
  <si>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</si>
  <si>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</si>
  <si>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</si>
  <si>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</si>
  <si>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</si>
  <si>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</si>
  <si>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</si>
  <si>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</si>
  <si>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</si>
  <si>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</si>
  <si>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</si>
  <si>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</si>
  <si>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</si>
  <si>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</si>
  <si>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</si>
  <si>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</si>
  <si>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</si>
  <si>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</si>
  <si>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</si>
  <si>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</si>
  <si>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</si>
  <si>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</si>
  <si>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</si>
  <si>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</si>
  <si>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</si>
  <si>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</si>
  <si>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</si>
  <si>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</si>
  <si>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</si>
  <si>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</si>
  <si>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</si>
  <si>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</si>
  <si>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</si>
  <si>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</si>
  <si>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</si>
  <si>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</si>
  <si>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</si>
  <si>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</si>
  <si>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</si>
  <si>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</si>
  <si>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</si>
  <si>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</si>
  <si>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</si>
  <si>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</si>
  <si>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</si>
  <si>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</si>
  <si>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</si>
  <si>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</si>
  <si>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</si>
  <si>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</si>
  <si>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</si>
  <si>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</si>
  <si>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</si>
  <si>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</si>
  <si>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</si>
  <si>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</si>
  <si>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</si>
  <si>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</si>
  <si>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</si>
  <si>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</si>
  <si>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</si>
  <si>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</si>
  <si>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</si>
  <si>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</si>
  <si>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</si>
  <si>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</si>
  <si>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</si>
  <si>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</si>
  <si>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</si>
  <si>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</si>
  <si>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</si>
  <si>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</si>
  <si>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</si>
  <si>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</si>
  <si>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</si>
  <si>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</si>
  <si>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</si>
  <si>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</si>
  <si>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</si>
  <si>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</si>
  <si>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</si>
  <si>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</si>
  <si>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</si>
  <si>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</si>
  <si>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</si>
  <si>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</si>
  <si>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</si>
  <si>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</si>
  <si>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</si>
  <si>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</si>
  <si>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</si>
  <si>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</si>
  <si>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</si>
  <si>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</si>
  <si>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</si>
  <si>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</si>
  <si>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</si>
  <si>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</si>
  <si>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</si>
  <si>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</si>
  <si>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</si>
  <si>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</si>
  <si>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</si>
  <si>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</si>
  <si>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</si>
  <si>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</si>
  <si>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</si>
  <si>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</si>
  <si>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</si>
  <si>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</si>
  <si>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</si>
  <si>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</si>
  <si>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</si>
  <si>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</si>
  <si>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</si>
  <si>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</si>
  <si>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</si>
  <si>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</si>
  <si>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</si>
  <si>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</si>
  <si>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</si>
  <si>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</si>
  <si>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</si>
  <si>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</si>
  <si>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</si>
  <si>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</si>
  <si>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</si>
  <si>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</si>
  <si>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</si>
  <si>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</si>
  <si>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</si>
  <si>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</si>
  <si>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</si>
  <si>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</si>
  <si>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</si>
  <si>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</si>
  <si>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</si>
  <si>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</si>
  <si>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</si>
  <si>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</si>
  <si>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</si>
  <si>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</si>
  <si>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</si>
  <si>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</si>
  <si>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</si>
  <si>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</si>
  <si>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</si>
  <si>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</si>
  <si>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</si>
  <si>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</si>
  <si>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</si>
  <si>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</si>
  <si>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</si>
  <si>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</si>
  <si>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</si>
  <si>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</si>
  <si>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</si>
  <si>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</si>
  <si>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</si>
  <si>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</si>
  <si>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</si>
  <si>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</si>
  <si>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</si>
  <si>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</si>
  <si>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</si>
  <si>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</si>
  <si>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</si>
  <si>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</si>
  <si>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</si>
  <si>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</si>
  <si>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</si>
  <si>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</si>
  <si>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</si>
  <si>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</si>
  <si>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</si>
  <si>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</si>
  <si>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</si>
  <si>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</si>
  <si>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</si>
  <si>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</si>
  <si>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</si>
  <si>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</si>
  <si>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</si>
  <si>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</si>
  <si>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</si>
  <si>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</si>
  <si>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</si>
  <si>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</si>
  <si>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</si>
  <si>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</si>
  <si>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</si>
  <si>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</si>
  <si>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</si>
  <si>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</si>
  <si>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</si>
  <si>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</si>
  <si>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</si>
  <si>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</si>
  <si>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</si>
  <si>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</si>
  <si>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</si>
  <si>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</si>
  <si>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</si>
  <si>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</si>
  <si>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</si>
  <si>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</si>
  <si>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</si>
  <si>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</si>
  <si>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</si>
  <si>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</si>
  <si>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</si>
  <si>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</si>
  <si>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</si>
  <si>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</si>
  <si>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</si>
  <si>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</si>
  <si>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</si>
  <si>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</si>
  <si>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</si>
  <si>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</si>
  <si>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</si>
  <si>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</si>
  <si>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</si>
  <si>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</si>
  <si>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</si>
  <si>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</si>
  <si>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</si>
  <si>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</si>
  <si>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</si>
  <si>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</si>
  <si>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</si>
  <si>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</si>
  <si>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</si>
  <si>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</si>
  <si>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</si>
  <si>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</si>
  <si>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</si>
  <si>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</si>
  <si>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</si>
  <si>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</si>
  <si>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</si>
  <si>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</si>
  <si>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</si>
  <si>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</si>
  <si>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</si>
  <si>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</si>
  <si>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</si>
  <si>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</si>
  <si>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</si>
  <si>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</si>
  <si>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</si>
  <si>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</si>
  <si>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</si>
  <si>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</si>
  <si>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</si>
  <si>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</si>
  <si>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</si>
  <si>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</si>
  <si>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</si>
  <si>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</si>
  <si>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</si>
  <si>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</si>
  <si>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</si>
  <si>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</si>
  <si>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</si>
  <si>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</si>
  <si>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</si>
  <si>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</si>
  <si>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</si>
  <si>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</si>
  <si>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</si>
  <si>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</si>
  <si>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</si>
  <si>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</si>
  <si>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</si>
  <si>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</si>
  <si>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</si>
  <si>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</si>
  <si>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</si>
  <si>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</si>
  <si>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</si>
  <si>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</si>
  <si>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</si>
  <si>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</si>
  <si>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</si>
  <si>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</si>
  <si>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</si>
  <si>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</si>
  <si>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</si>
  <si>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</si>
  <si>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</si>
  <si>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</si>
  <si>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</si>
  <si>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</si>
  <si>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</si>
  <si>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</si>
  <si>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</si>
  <si>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</si>
  <si>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</si>
  <si>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</si>
  <si>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</si>
  <si>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</si>
  <si>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</si>
  <si>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</si>
  <si>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</si>
  <si>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</si>
  <si>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</si>
  <si>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</si>
  <si>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</si>
  <si>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</si>
  <si>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</si>
  <si>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</si>
  <si>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</si>
  <si>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</si>
  <si>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</si>
  <si>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</si>
  <si>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</si>
  <si>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</si>
  <si>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</si>
  <si>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</si>
  <si>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</si>
  <si>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</si>
  <si>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</si>
  <si>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</si>
  <si>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</si>
  <si>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</si>
  <si>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</si>
  <si>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</si>
  <si>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</si>
  <si>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</si>
  <si>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</si>
  <si>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</si>
  <si>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</si>
  <si>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</si>
  <si>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</si>
  <si>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</si>
  <si>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</si>
  <si>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</si>
  <si>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</si>
  <si>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</si>
  <si>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</si>
  <si>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</si>
  <si>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</si>
  <si>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</si>
  <si>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</si>
  <si>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</si>
  <si>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</si>
  <si>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</si>
  <si>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</si>
  <si>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</si>
  <si>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</si>
  <si>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</si>
  <si>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</si>
  <si>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</si>
  <si>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</si>
  <si>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</si>
  <si>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</si>
  <si>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</si>
  <si>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</si>
  <si>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</si>
  <si>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</si>
  <si>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</si>
  <si>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</si>
  <si>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</si>
  <si>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</si>
  <si>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</si>
  <si>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</si>
  <si>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</si>
  <si>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</si>
  <si>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</si>
  <si>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</si>
  <si>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</si>
  <si>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</si>
  <si>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</si>
  <si>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</si>
  <si>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</si>
  <si>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</si>
  <si>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</si>
  <si>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</si>
  <si>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</si>
  <si>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</si>
  <si>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</si>
  <si>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</si>
  <si>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</si>
  <si>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</si>
  <si>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</si>
  <si>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</si>
  <si>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</si>
  <si>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</si>
  <si>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</si>
  <si>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</si>
  <si>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</si>
  <si>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</si>
  <si>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</si>
  <si>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</si>
  <si>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</si>
  <si>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</si>
  <si>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</si>
  <si>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</si>
  <si>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</si>
  <si>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</si>
  <si>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</si>
  <si>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</si>
  <si>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</si>
  <si>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</si>
  <si>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</si>
  <si>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</si>
  <si>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</si>
  <si>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</si>
  <si>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</si>
  <si>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</si>
  <si>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</si>
  <si>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</si>
  <si>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</si>
  <si>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</si>
  <si>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</si>
  <si>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</si>
  <si>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</si>
  <si>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</si>
  <si>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</si>
  <si>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</si>
  <si>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</si>
  <si>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</si>
  <si>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</si>
  <si>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</si>
  <si>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</si>
  <si>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</si>
  <si>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</si>
  <si>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</si>
  <si>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</si>
  <si>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</si>
  <si>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</si>
  <si>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</si>
  <si>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</si>
  <si>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</si>
  <si>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</si>
  <si>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</si>
  <si>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</si>
  <si>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</si>
  <si>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</si>
  <si>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</si>
  <si>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</si>
  <si>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</si>
  <si>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</si>
  <si>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</si>
  <si>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</si>
  <si>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</si>
  <si>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</si>
  <si>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</si>
  <si>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</si>
  <si>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</si>
  <si>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</si>
  <si>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</si>
  <si>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</si>
  <si>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</si>
  <si>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</si>
  <si>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</si>
  <si>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</si>
  <si>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</si>
  <si>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</si>
  <si>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</si>
  <si>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</si>
  <si>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</si>
  <si>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</si>
  <si>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</si>
  <si>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</si>
  <si>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</si>
  <si>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</si>
  <si>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</si>
  <si>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</si>
  <si>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</si>
  <si>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</si>
  <si>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</si>
  <si>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</si>
  <si>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</si>
  <si>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</si>
  <si>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</si>
  <si>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</si>
  <si>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</si>
  <si>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</si>
  <si>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</si>
  <si>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</si>
  <si>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</si>
  <si>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</si>
  <si>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</si>
  <si>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</si>
  <si>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</si>
  <si>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</si>
  <si>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</si>
  <si>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</si>
  <si>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</si>
  <si>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</si>
  <si>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</si>
  <si>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</si>
  <si>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</si>
  <si>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</si>
  <si>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</si>
  <si>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</si>
  <si>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</si>
  <si>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</si>
  <si>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</si>
  <si>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</si>
  <si>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</si>
  <si>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</si>
  <si>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</si>
  <si>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</si>
  <si>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</si>
  <si>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</si>
  <si>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</si>
  <si>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</si>
  <si>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</si>
  <si>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</si>
  <si>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</si>
  <si>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</si>
  <si>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</si>
  <si>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</si>
  <si>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</si>
  <si>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</si>
  <si>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</si>
  <si>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</si>
  <si>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</si>
  <si>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</si>
  <si>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</si>
  <si>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</si>
  <si>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</si>
  <si>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</si>
  <si>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</si>
  <si>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</si>
  <si>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</si>
  <si>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</si>
  <si>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</si>
  <si>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</si>
  <si>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</si>
  <si>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</si>
  <si>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</si>
  <si>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</si>
  <si>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</si>
  <si>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</si>
  <si>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</si>
  <si>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</si>
  <si>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</si>
  <si>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</si>
  <si>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</si>
  <si>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</si>
  <si>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</si>
  <si>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</si>
  <si>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</si>
  <si>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</si>
  <si>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</si>
  <si>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</si>
  <si>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</si>
  <si>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</si>
  <si>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</si>
  <si>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</si>
  <si>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</si>
  <si>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</si>
  <si>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</si>
  <si>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</si>
  <si>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</si>
  <si>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</si>
  <si>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</si>
  <si>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</si>
  <si>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</si>
  <si>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</si>
  <si>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</si>
  <si>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</si>
  <si>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</si>
  <si>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</si>
  <si>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</si>
  <si>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</si>
  <si>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</si>
  <si>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</si>
  <si>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</si>
  <si>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</si>
  <si>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</si>
  <si>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</si>
  <si>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</si>
  <si>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</si>
  <si>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</si>
  <si>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</si>
  <si>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</si>
  <si>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</si>
  <si>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</si>
  <si>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</si>
  <si>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</si>
  <si>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</si>
  <si>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</si>
  <si>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</si>
  <si>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</si>
  <si>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</si>
  <si>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</si>
  <si>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</si>
  <si>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</si>
  <si>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</si>
  <si>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</si>
  <si>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</si>
  <si>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</si>
  <si>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</si>
  <si>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</si>
  <si>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</si>
  <si>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</si>
  <si>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</si>
  <si>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</si>
  <si>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</si>
  <si>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</si>
  <si>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</si>
  <si>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</si>
  <si>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</si>
  <si>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</si>
  <si>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</si>
  <si>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</si>
  <si>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</si>
  <si>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</si>
  <si>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</si>
  <si>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</si>
  <si>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</si>
  <si>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</si>
  <si>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</si>
  <si>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</si>
  <si>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</si>
  <si>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</si>
  <si>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</si>
  <si>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</si>
  <si>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</si>
  <si>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</si>
  <si>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</si>
  <si>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</si>
  <si>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</si>
  <si>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</si>
  <si>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</si>
  <si>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</si>
  <si>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</si>
  <si>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</si>
  <si>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</si>
  <si>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</si>
  <si>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</si>
  <si>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</si>
  <si>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</si>
  <si>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</si>
  <si>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</si>
  <si>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</si>
  <si>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</si>
  <si>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</si>
  <si>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</si>
  <si>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</si>
  <si>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</si>
  <si>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</si>
  <si>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</si>
  <si>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</si>
  <si>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</si>
  <si>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</si>
  <si>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</si>
  <si>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</si>
  <si>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</si>
  <si>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</si>
  <si>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</si>
  <si>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</si>
  <si>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</si>
  <si>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</si>
  <si>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</si>
  <si>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</si>
  <si>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</si>
  <si>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</si>
  <si>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</si>
  <si>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</si>
  <si>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</si>
  <si>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</si>
  <si>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</si>
  <si>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</si>
  <si>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</si>
  <si>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</si>
  <si>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</si>
  <si>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</si>
  <si>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</si>
  <si>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</si>
  <si>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</si>
  <si>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</si>
  <si>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</si>
  <si>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</si>
  <si>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</si>
  <si>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</si>
  <si>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</si>
  <si>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</si>
  <si>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</si>
  <si>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</si>
  <si>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</si>
  <si>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</si>
  <si>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</si>
  <si>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</si>
  <si>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</si>
  <si>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</si>
  <si>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</si>
  <si>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</si>
  <si>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</si>
  <si>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</si>
  <si>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</si>
  <si>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</si>
  <si>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</si>
  <si>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</si>
  <si>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</si>
  <si>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</si>
  <si>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</si>
  <si>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</si>
  <si>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</si>
  <si>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</si>
  <si>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</si>
  <si>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</si>
  <si>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</si>
  <si>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</si>
  <si>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</si>
  <si>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</si>
  <si>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</si>
  <si>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</si>
  <si>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</si>
  <si>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</si>
  <si>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</si>
  <si>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</si>
  <si>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</si>
  <si>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</si>
  <si>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</si>
  <si>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</si>
  <si>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</si>
  <si>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</si>
  <si>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</si>
  <si>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</si>
  <si>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</si>
  <si>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</si>
  <si>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</si>
  <si>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</si>
  <si>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</si>
  <si>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</si>
  <si>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</si>
  <si>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</si>
  <si>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</si>
  <si>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</si>
  <si>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</si>
  <si>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</si>
  <si>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</si>
  <si>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</si>
  <si>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</si>
  <si>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</si>
  <si>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</si>
  <si>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</si>
  <si>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</si>
  <si>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</si>
  <si>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</si>
  <si>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</si>
  <si>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</si>
  <si>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</si>
  <si>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</si>
  <si>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</si>
  <si>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</si>
  <si>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</si>
  <si>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</si>
  <si>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</si>
  <si>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</si>
  <si>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</si>
  <si>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</si>
  <si>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</si>
  <si>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</si>
  <si>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</si>
  <si>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</si>
  <si>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</si>
  <si>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</si>
  <si>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</si>
  <si>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</si>
  <si>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</si>
  <si>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</si>
  <si>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</si>
  <si>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</si>
  <si>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</si>
  <si>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</si>
  <si>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</si>
  <si>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</si>
  <si>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</si>
  <si>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</si>
  <si>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</si>
  <si>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</si>
  <si>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</si>
  <si>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</si>
  <si>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</si>
  <si>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</si>
  <si>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</si>
  <si>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</si>
  <si>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</si>
  <si>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</si>
  <si>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</si>
  <si>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</si>
  <si>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</si>
  <si>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</si>
  <si>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</si>
  <si>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</si>
  <si>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</si>
  <si>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</si>
  <si>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</si>
  <si>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</si>
  <si>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</si>
  <si>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</si>
  <si>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</si>
  <si>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</si>
  <si>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</si>
  <si>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</si>
  <si>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</si>
  <si>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</si>
  <si>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</si>
  <si>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</si>
  <si>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</si>
  <si>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</si>
  <si>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</si>
  <si>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</si>
  <si>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</si>
  <si>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</si>
  <si>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</si>
  <si>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</si>
  <si>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</si>
  <si>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</si>
  <si>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</si>
  <si>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</si>
  <si>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</si>
  <si>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</si>
  <si>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</si>
  <si>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</si>
  <si>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</si>
  <si>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</si>
  <si>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</si>
  <si>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</si>
  <si>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</si>
  <si>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</si>
  <si>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</si>
  <si>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</si>
  <si>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</si>
  <si>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</si>
  <si>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</si>
  <si>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</si>
  <si>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</si>
  <si>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</si>
  <si>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</si>
  <si>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</si>
  <si>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</si>
  <si>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</si>
  <si>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</si>
  <si>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</si>
  <si>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</si>
  <si>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</si>
  <si>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</si>
  <si>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</si>
  <si>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</si>
  <si>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</si>
  <si>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</si>
  <si>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</si>
  <si>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</si>
  <si>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</si>
  <si>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</si>
  <si>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</si>
  <si>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</si>
  <si>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</si>
  <si>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</si>
  <si>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</si>
  <si>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</si>
  <si>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</si>
  <si>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</si>
  <si>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</si>
  <si>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</si>
  <si>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</si>
  <si>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</si>
  <si>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</si>
  <si>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</si>
  <si>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</si>
  <si>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</si>
  <si>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</si>
  <si>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</si>
  <si>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</si>
  <si>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</si>
  <si>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</si>
  <si>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</si>
  <si>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</si>
  <si>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</si>
  <si>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</si>
  <si>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</si>
  <si>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</si>
  <si>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</si>
  <si>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</si>
  <si>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</si>
  <si>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</si>
  <si>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</si>
  <si>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</si>
  <si>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</si>
  <si>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</si>
  <si>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</si>
  <si>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</si>
  <si>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</si>
  <si>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</si>
  <si>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</si>
  <si>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</si>
  <si>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</si>
  <si>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</si>
  <si>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</si>
  <si>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</si>
  <si>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</si>
  <si>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</si>
  <si>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</si>
  <si>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</si>
  <si>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</si>
  <si>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</si>
  <si>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</si>
  <si>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</si>
  <si>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</si>
  <si>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</si>
  <si>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</si>
  <si>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</si>
  <si>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</si>
  <si>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</si>
  <si>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</si>
  <si>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</si>
  <si>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</si>
  <si>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</si>
  <si>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</si>
  <si>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</si>
  <si>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</si>
  <si>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</si>
  <si>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</si>
  <si>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</si>
  <si>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</si>
  <si>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</si>
  <si>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</si>
  <si>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</si>
  <si>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</si>
  <si>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</si>
  <si>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</si>
  <si>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</si>
  <si>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</si>
  <si>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</si>
  <si>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</si>
  <si>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</si>
  <si>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</si>
  <si>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</si>
  <si>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</si>
  <si>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</si>
  <si>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</si>
  <si>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</si>
  <si>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</si>
  <si>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</si>
  <si>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</si>
  <si>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</si>
  <si>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</si>
  <si>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</si>
  <si>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</si>
  <si>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</si>
  <si>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</si>
  <si>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</si>
  <si>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</si>
  <si>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</si>
  <si>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</si>
  <si>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</si>
  <si>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</si>
  <si>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</si>
  <si>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</si>
  <si>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</si>
  <si>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</si>
  <si>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</si>
  <si>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</si>
  <si>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</si>
  <si>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</si>
  <si>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</si>
  <si>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</si>
  <si>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</si>
  <si>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</si>
  <si>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</si>
  <si>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</si>
  <si>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</si>
  <si>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</si>
  <si>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</si>
  <si>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</si>
  <si>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</si>
  <si>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</si>
  <si>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</si>
  <si>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</si>
  <si>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</si>
  <si>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</si>
  <si>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</si>
  <si>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</si>
  <si>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</si>
  <si>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</si>
  <si>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</si>
  <si>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</si>
  <si>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</si>
  <si>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</si>
  <si>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</si>
  <si>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</si>
  <si>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</si>
  <si>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</si>
  <si>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</si>
  <si>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</si>
  <si>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</si>
  <si>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</si>
  <si>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</si>
  <si>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</si>
  <si>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</si>
  <si>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</si>
  <si>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</si>
  <si>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</si>
  <si>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</si>
  <si>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</si>
  <si>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</si>
  <si>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</si>
  <si>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</si>
  <si>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</si>
  <si>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</si>
  <si>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</si>
  <si>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</si>
  <si>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</si>
  <si>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</si>
  <si>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</si>
  <si>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</si>
  <si>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</si>
  <si>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</si>
  <si>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</si>
  <si>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</si>
  <si>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</si>
  <si>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</si>
  <si>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</si>
  <si>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</si>
  <si>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</si>
  <si>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</si>
  <si>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</si>
  <si>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</si>
  <si>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</si>
  <si>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</si>
  <si>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</si>
  <si>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</si>
  <si>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</si>
  <si>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</si>
  <si>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</si>
  <si>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</si>
  <si>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</si>
  <si>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</si>
  <si>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</si>
  <si>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</si>
  <si>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</si>
  <si>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</si>
  <si>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</si>
  <si>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</si>
  <si>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</si>
  <si>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</si>
  <si>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</si>
  <si>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</si>
  <si>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</si>
  <si>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</si>
  <si>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</si>
  <si>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</si>
  <si>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</si>
  <si>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</si>
  <si>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</si>
  <si>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</si>
  <si>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</si>
  <si>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</si>
  <si>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</si>
  <si>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</si>
  <si>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</si>
  <si>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</si>
  <si>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</si>
  <si>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</si>
  <si>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</si>
  <si>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</si>
  <si>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</si>
  <si>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</si>
  <si>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</si>
  <si>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</si>
  <si>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</si>
  <si>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</si>
  <si>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</si>
  <si>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</si>
  <si>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</si>
  <si>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</si>
  <si>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</si>
  <si>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</si>
  <si>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</si>
  <si>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</si>
  <si>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</si>
  <si>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</si>
  <si>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</si>
  <si>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</si>
  <si>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</si>
  <si>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</si>
  <si>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</si>
  <si>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</si>
  <si>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</si>
  <si>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</si>
  <si>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</si>
  <si>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</si>
  <si>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</si>
  <si>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</si>
  <si>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</si>
  <si>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</si>
  <si>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</si>
  <si>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</si>
  <si>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</si>
  <si>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</si>
  <si>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</si>
  <si>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</si>
  <si>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</si>
  <si>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</si>
  <si>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</si>
  <si>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</si>
  <si>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</si>
  <si>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</si>
  <si>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</si>
  <si>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</si>
  <si>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</si>
  <si>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</si>
  <si>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</si>
  <si>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</si>
  <si>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</si>
  <si>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</si>
  <si>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</si>
  <si>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</si>
  <si>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</si>
  <si>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</si>
  <si>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</si>
  <si>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</si>
  <si>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</si>
  <si>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</si>
  <si>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</si>
  <si>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</si>
  <si>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</si>
  <si>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</si>
  <si>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</si>
  <si>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</si>
  <si>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</si>
  <si>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</si>
  <si>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</si>
  <si>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</si>
  <si>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</si>
  <si>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</si>
  <si>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</si>
  <si>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</si>
  <si>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</si>
  <si>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</si>
  <si>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</si>
  <si>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</si>
  <si>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</si>
  <si>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</si>
  <si>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</si>
  <si>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</si>
  <si>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</si>
  <si>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</si>
  <si>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</si>
  <si>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</si>
  <si>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</si>
  <si>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</si>
  <si>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</si>
  <si>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</si>
  <si>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</si>
  <si>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</si>
  <si>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</si>
  <si>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</si>
  <si>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</si>
  <si>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</si>
  <si>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</si>
  <si>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</si>
  <si>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</si>
  <si>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</si>
  <si>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</si>
  <si>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</si>
  <si>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</si>
  <si>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</si>
  <si>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</si>
  <si>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</si>
  <si>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</si>
  <si>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</si>
  <si>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</si>
  <si>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</si>
  <si>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</si>
  <si>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</si>
  <si>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</si>
  <si>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</si>
  <si>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</si>
  <si>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</si>
  <si>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</si>
  <si>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</si>
  <si>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</si>
  <si>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</si>
  <si>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</si>
  <si>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</si>
  <si>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</si>
  <si>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</si>
  <si>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</si>
  <si>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</si>
  <si>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</si>
  <si>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</si>
  <si>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</si>
  <si>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</si>
  <si>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</si>
  <si>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</si>
  <si>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</si>
  <si>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</si>
  <si>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</si>
  <si>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</si>
  <si>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</si>
  <si>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</si>
  <si>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</si>
  <si>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</si>
  <si>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</si>
  <si>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</si>
  <si>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</si>
  <si>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</si>
  <si>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</si>
  <si>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</si>
  <si>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</si>
  <si>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</si>
  <si>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</si>
  <si>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</si>
  <si>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</si>
  <si>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</si>
  <si>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</si>
  <si>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</si>
  <si>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</si>
  <si>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</si>
  <si>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</si>
  <si>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</si>
  <si>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</si>
  <si>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</si>
  <si>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</si>
  <si>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</si>
  <si>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</si>
  <si>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</si>
  <si>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</si>
  <si>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</si>
  <si>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</si>
  <si>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</si>
  <si>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</si>
  <si>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</si>
  <si>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</si>
  <si>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</si>
  <si>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</si>
  <si>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</si>
  <si>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</si>
  <si>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</si>
  <si>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</si>
  <si>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</si>
  <si>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</si>
  <si>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</si>
  <si>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</si>
  <si>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</si>
  <si>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</si>
  <si>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</si>
  <si>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</si>
  <si>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</si>
  <si>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</si>
  <si>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</si>
  <si>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</si>
  <si>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</si>
  <si>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</si>
  <si>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</si>
  <si>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</si>
  <si>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</si>
  <si>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</si>
  <si>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</si>
  <si>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</si>
  <si>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</si>
  <si>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</si>
  <si>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</si>
  <si>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</si>
  <si>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</si>
  <si>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</si>
  <si>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</si>
  <si>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</si>
  <si>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</si>
  <si>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</si>
  <si>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</si>
  <si>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</si>
  <si>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</si>
  <si>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</si>
  <si>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</si>
  <si>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</si>
  <si>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</si>
  <si>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</si>
  <si>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</si>
  <si>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</si>
  <si>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</si>
  <si>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</si>
  <si>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</si>
  <si>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</si>
  <si>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</si>
  <si>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</si>
  <si>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</si>
  <si>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</si>
  <si>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</si>
  <si>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</si>
  <si>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</si>
  <si>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</si>
  <si>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</si>
  <si>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</si>
  <si>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</si>
  <si>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</si>
  <si>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</si>
  <si>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</si>
  <si>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</si>
  <si>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</si>
  <si>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</si>
  <si>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</si>
  <si>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</si>
  <si>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</si>
  <si>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</si>
  <si>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</si>
  <si>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</si>
  <si>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</si>
  <si>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</si>
  <si>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</si>
  <si>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</si>
  <si>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</si>
  <si>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</si>
  <si>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</si>
  <si>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</si>
  <si>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</si>
  <si>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</si>
  <si>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</si>
  <si>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</si>
  <si>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</si>
  <si>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</si>
  <si>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</si>
  <si>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</si>
  <si>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</si>
  <si>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</si>
  <si>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</si>
  <si>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</si>
  <si>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</si>
  <si>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</si>
  <si>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</si>
  <si>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</si>
  <si>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</si>
  <si>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</si>
  <si>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</si>
  <si>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</si>
  <si>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</si>
  <si>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</si>
  <si>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</si>
  <si>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</si>
  <si>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</si>
  <si>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</si>
  <si>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</si>
  <si>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</si>
  <si>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</si>
  <si>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</si>
  <si>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</si>
  <si>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</si>
  <si>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</si>
  <si>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</si>
  <si>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</si>
  <si>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</si>
  <si>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</si>
  <si>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</si>
  <si>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</si>
  <si>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</si>
  <si>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</si>
  <si>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</si>
  <si>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</si>
  <si>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</si>
  <si>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</si>
  <si>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</si>
  <si>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</si>
  <si>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</si>
  <si>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</si>
  <si>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</si>
  <si>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</si>
  <si>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</si>
  <si>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</si>
  <si>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</si>
  <si>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</si>
  <si>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</si>
  <si>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</si>
  <si>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</si>
  <si>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</si>
  <si>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</si>
  <si>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</si>
  <si>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</si>
  <si>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</si>
  <si>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</si>
  <si>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</si>
  <si>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</si>
  <si>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</si>
  <si>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</si>
  <si>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</si>
  <si>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</si>
  <si>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</si>
  <si>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</si>
  <si>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</si>
  <si>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</si>
  <si>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</si>
  <si>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</si>
  <si>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</si>
  <si>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</si>
  <si>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</si>
  <si>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</si>
  <si>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</si>
  <si>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</si>
  <si>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</si>
  <si>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</si>
  <si>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</si>
  <si>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</si>
  <si>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</si>
  <si>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</si>
  <si>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</si>
  <si>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</si>
  <si>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</si>
  <si>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</si>
  <si>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</si>
  <si>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</si>
  <si>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</si>
  <si>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</si>
  <si>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</si>
  <si>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</si>
  <si>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</si>
  <si>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</si>
  <si>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</si>
  <si>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</si>
  <si>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</si>
  <si>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</si>
  <si>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</si>
  <si>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</si>
  <si>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</si>
  <si>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</si>
  <si>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</si>
  <si>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</si>
  <si>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</si>
  <si>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</si>
  <si>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</si>
  <si>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</si>
  <si>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</si>
  <si>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</si>
  <si>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</si>
  <si>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</si>
  <si>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</si>
  <si>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</si>
  <si>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</si>
  <si>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</si>
  <si>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</si>
  <si>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</si>
  <si>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</si>
  <si>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</si>
  <si>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</si>
  <si>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</si>
  <si>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</si>
  <si>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</si>
  <si>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</si>
  <si>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</si>
  <si>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</si>
  <si>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</si>
  <si>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</si>
  <si>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</si>
  <si>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</si>
  <si>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</si>
  <si>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</si>
  <si>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</si>
  <si>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</si>
  <si>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</si>
  <si>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</si>
  <si>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</si>
  <si>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</si>
  <si>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</si>
  <si>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</si>
  <si>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</si>
  <si>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</si>
  <si>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</si>
  <si>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</si>
  <si>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</si>
  <si>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</si>
  <si>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</si>
  <si>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</si>
  <si>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</si>
  <si>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</si>
  <si>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</si>
  <si>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</si>
  <si>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</si>
  <si>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</si>
  <si>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</si>
  <si>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</si>
  <si>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</si>
  <si>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</si>
  <si>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</si>
  <si>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</si>
  <si>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</si>
  <si>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</si>
  <si>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</si>
  <si>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</si>
  <si>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</si>
  <si>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</si>
  <si>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</si>
  <si>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</si>
  <si>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</si>
  <si>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</si>
  <si>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</si>
  <si>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</si>
  <si>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</si>
  <si>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</si>
  <si>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</si>
  <si>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</si>
  <si>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</si>
  <si>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</si>
  <si>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</si>
  <si>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</si>
  <si>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</si>
  <si>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</si>
  <si>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</si>
  <si>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</si>
  <si>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</si>
  <si>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</si>
  <si>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</si>
  <si>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</si>
  <si>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</si>
  <si>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</si>
  <si>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</si>
  <si>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</si>
  <si>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</si>
  <si>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</si>
  <si>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</si>
  <si>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</si>
  <si>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</si>
  <si>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</si>
  <si>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</si>
  <si>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</si>
  <si>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</si>
  <si>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</si>
  <si>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</si>
  <si>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</si>
  <si>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</si>
  <si>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</si>
  <si>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</si>
  <si>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</si>
  <si>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</si>
  <si>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</si>
  <si>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</si>
  <si>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</si>
  <si>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</si>
  <si>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</si>
  <si>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</si>
  <si>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</si>
  <si>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</si>
  <si>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</si>
  <si>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</si>
  <si>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</si>
  <si>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</si>
  <si>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</si>
  <si>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</si>
  <si>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</si>
  <si>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</si>
  <si>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</si>
  <si>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</si>
  <si>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</si>
  <si>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</si>
  <si>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</si>
  <si>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</si>
  <si>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</si>
  <si>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</si>
  <si>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</si>
  <si>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</si>
  <si>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</si>
  <si>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</si>
  <si>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</si>
  <si>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</si>
  <si>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</si>
  <si>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</si>
  <si>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</si>
  <si>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</si>
  <si>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</si>
  <si>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</si>
  <si>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</si>
  <si>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</si>
  <si>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</si>
  <si>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</si>
  <si>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</si>
  <si>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</si>
  <si>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</si>
  <si>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</si>
  <si>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</si>
  <si>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</si>
  <si>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</si>
  <si>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</si>
  <si>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</si>
  <si>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</si>
  <si>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</si>
  <si>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</si>
  <si>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</si>
  <si>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</si>
  <si>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</si>
  <si>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</si>
  <si>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</si>
  <si>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</si>
  <si>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</si>
  <si>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</si>
  <si>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</si>
  <si>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</si>
  <si>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</si>
  <si>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</si>
  <si>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</si>
  <si>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</si>
  <si>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</si>
  <si>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</si>
  <si>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</si>
  <si>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</si>
  <si>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</si>
  <si>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</si>
  <si>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</si>
  <si>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</si>
  <si>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</si>
  <si>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</si>
  <si>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</si>
  <si>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</si>
  <si>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</si>
  <si>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</si>
  <si>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</si>
  <si>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</si>
  <si>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</si>
  <si>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</si>
  <si>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</si>
  <si>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</si>
  <si>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</si>
  <si>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</si>
  <si>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</si>
  <si>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</si>
  <si>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</si>
  <si>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</si>
  <si>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</si>
  <si>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</si>
  <si>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</si>
  <si>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</si>
  <si>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</si>
  <si>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</si>
  <si>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</si>
  <si>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</si>
  <si>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</si>
  <si>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</si>
  <si>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</si>
  <si>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</si>
  <si>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</si>
  <si>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</si>
  <si>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</si>
  <si>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</si>
  <si>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</si>
  <si>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</si>
  <si>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</si>
  <si>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</si>
  <si>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</si>
  <si>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</si>
  <si>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</si>
  <si>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</si>
  <si>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</si>
  <si>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</si>
  <si>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</si>
  <si>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</si>
  <si>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</si>
  <si>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</si>
  <si>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</si>
  <si>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</si>
  <si>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</si>
  <si>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</si>
  <si>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</si>
  <si>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</si>
  <si>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</si>
  <si>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</si>
  <si>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</si>
  <si>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</si>
  <si>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</si>
  <si>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</si>
  <si>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</si>
  <si>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</si>
  <si>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</si>
  <si>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</si>
  <si>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</si>
  <si>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</si>
  <si>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</si>
  <si>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</si>
  <si>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</si>
  <si>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</si>
  <si>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</si>
  <si>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</si>
  <si>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</si>
  <si>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</si>
  <si>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</si>
  <si>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</si>
  <si>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</si>
  <si>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</si>
  <si>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</si>
  <si>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</si>
  <si>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</si>
  <si>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</si>
  <si>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</si>
  <si>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</si>
  <si>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</si>
  <si>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</si>
  <si>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</si>
  <si>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</si>
  <si>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</si>
  <si>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</si>
  <si>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</si>
  <si>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</si>
  <si>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</si>
  <si>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</si>
  <si>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</si>
  <si>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</si>
  <si>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</si>
  <si>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</si>
  <si>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</si>
  <si>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</si>
  <si>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</si>
  <si>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</si>
  <si>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</si>
  <si>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</si>
  <si>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</si>
  <si>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</si>
  <si>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</si>
  <si>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</si>
  <si>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</si>
  <si>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</si>
  <si>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</si>
  <si>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</si>
  <si>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</si>
  <si>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</si>
  <si>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</si>
  <si>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</si>
  <si>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</si>
  <si>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</si>
  <si>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</si>
  <si>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</si>
  <si>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</si>
  <si>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</si>
  <si>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</si>
  <si>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</si>
  <si>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</si>
  <si>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</si>
  <si>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</si>
  <si>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</si>
  <si>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</si>
  <si>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</si>
  <si>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</si>
  <si>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</si>
  <si>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</si>
  <si>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</si>
  <si>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</si>
  <si>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</si>
  <si>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</si>
  <si>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</si>
  <si>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</si>
  <si>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</si>
  <si>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</si>
  <si>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</si>
  <si>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</si>
  <si>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</si>
  <si>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</si>
  <si>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</si>
  <si>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</si>
  <si>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</si>
  <si>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</si>
  <si>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</si>
  <si>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</si>
  <si>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</si>
  <si>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</si>
  <si>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</si>
  <si>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</si>
  <si>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</si>
  <si>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</si>
  <si>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</si>
  <si>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</si>
  <si>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</si>
  <si>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</si>
  <si>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</si>
  <si>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</si>
  <si>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</si>
  <si>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</si>
  <si>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</si>
  <si>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</si>
  <si>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</si>
  <si>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</si>
  <si>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</si>
  <si>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</si>
  <si>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</si>
  <si>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</si>
  <si>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</si>
  <si>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</si>
  <si>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</si>
  <si>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</si>
  <si>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</si>
  <si>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</si>
  <si>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</si>
  <si>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</si>
  <si>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</si>
  <si>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</si>
  <si>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</si>
  <si>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</si>
  <si>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</si>
  <si>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</si>
  <si>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</si>
  <si>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</si>
  <si>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</si>
  <si>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</si>
  <si>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</si>
  <si>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</si>
  <si>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</si>
  <si>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</si>
  <si>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</si>
  <si>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</si>
  <si>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</si>
  <si>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</si>
  <si>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</si>
  <si>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</si>
  <si>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</si>
  <si>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</si>
  <si>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</si>
  <si>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</si>
  <si>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</si>
  <si>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</si>
  <si>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</si>
  <si>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</si>
  <si>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</si>
  <si>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</si>
  <si>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</si>
  <si>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</si>
  <si>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</si>
  <si>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</si>
  <si>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</si>
  <si>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</si>
  <si>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</si>
  <si>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</si>
  <si>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</si>
  <si>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</si>
  <si>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</si>
  <si>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</si>
  <si>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</si>
  <si>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</si>
  <si>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</si>
  <si>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</si>
  <si>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</si>
  <si>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</si>
  <si>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</si>
  <si>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</si>
  <si>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</si>
  <si>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</si>
  <si>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</si>
  <si>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</si>
  <si>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</si>
  <si>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</si>
  <si>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</si>
  <si>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</si>
  <si>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</si>
  <si>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</si>
  <si>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</si>
  <si>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</si>
  <si>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</si>
  <si>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</si>
  <si>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</si>
  <si>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</si>
  <si>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</si>
  <si>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</si>
  <si>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</si>
  <si>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</si>
  <si>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</si>
  <si>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</si>
  <si>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</si>
  <si>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</si>
  <si>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</si>
  <si>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</si>
  <si>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</si>
  <si>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</si>
  <si>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</si>
  <si>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</si>
  <si>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</si>
  <si>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</si>
  <si>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</si>
  <si>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</si>
  <si>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</si>
  <si>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</si>
  <si>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</si>
  <si>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</si>
  <si>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</si>
  <si>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</si>
  <si>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</si>
  <si>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</si>
  <si>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</si>
  <si>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</si>
  <si>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</si>
  <si>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</si>
  <si>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</si>
  <si>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</si>
  <si>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</si>
  <si>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</si>
  <si>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</si>
  <si>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</si>
  <si>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</si>
  <si>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</si>
  <si>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</si>
  <si>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</si>
  <si>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</si>
  <si>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</si>
  <si>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</si>
  <si>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</si>
  <si>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</si>
  <si>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</si>
  <si>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</si>
  <si>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</si>
  <si>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</si>
  <si>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</si>
  <si>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</si>
  <si>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</si>
  <si>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</si>
  <si>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</si>
  <si>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</si>
  <si>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</si>
  <si>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</si>
  <si>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</si>
  <si>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</si>
  <si>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</si>
  <si>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</si>
  <si>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</si>
  <si>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</si>
  <si>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</si>
  <si>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</si>
  <si>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</si>
  <si>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</si>
  <si>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</si>
  <si>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</si>
  <si>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</si>
  <si>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</si>
  <si>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</si>
  <si>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</si>
  <si>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</si>
  <si>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</si>
  <si>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</si>
  <si>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</si>
  <si>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</si>
  <si>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</si>
  <si>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</si>
  <si>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</si>
  <si>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</si>
  <si>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</si>
  <si>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</si>
  <si>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</si>
  <si>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</si>
  <si>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</si>
  <si>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</si>
  <si>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</si>
  <si>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</si>
  <si>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</si>
  <si>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</si>
  <si>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</si>
  <si>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</si>
  <si>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</si>
  <si>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</si>
  <si>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</si>
  <si>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</si>
  <si>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</si>
  <si>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</si>
  <si>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</si>
  <si>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</si>
  <si>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</si>
  <si>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</si>
  <si>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</si>
  <si>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</si>
  <si>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</si>
  <si>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</si>
  <si>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</si>
  <si>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</si>
  <si>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</si>
  <si>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</si>
  <si>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</si>
  <si>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</si>
  <si>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</si>
  <si>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</si>
  <si>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</si>
  <si>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</si>
  <si>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</si>
  <si>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</si>
  <si>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</si>
  <si>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</si>
  <si>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</si>
  <si>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</si>
  <si>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</si>
  <si>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</si>
  <si>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</si>
  <si>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</si>
  <si>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</si>
  <si>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</si>
  <si>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</si>
  <si>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</si>
  <si>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</si>
  <si>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</si>
  <si>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</si>
  <si>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</si>
  <si>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</si>
  <si>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</si>
  <si>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</si>
  <si>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</si>
  <si>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</si>
  <si>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</si>
  <si>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</si>
  <si>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</si>
  <si>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</si>
  <si>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</si>
  <si>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</si>
  <si>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</si>
  <si>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</si>
  <si>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</si>
  <si>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</si>
  <si>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</si>
  <si>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</si>
  <si>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</si>
  <si>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</si>
  <si>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</si>
  <si>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</si>
  <si>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</si>
  <si>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</si>
  <si>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</si>
  <si>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</si>
  <si>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</si>
  <si>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</si>
  <si>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</si>
  <si>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</si>
  <si>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</si>
  <si>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</si>
  <si>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</si>
  <si>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</si>
  <si>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</si>
  <si>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</si>
  <si>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</si>
  <si>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</si>
  <si>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</si>
  <si>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</si>
  <si>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</si>
  <si>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</si>
  <si>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</si>
  <si>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</si>
  <si>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</si>
  <si>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</si>
  <si>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</si>
  <si>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</si>
  <si>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</si>
  <si>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</si>
  <si>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</si>
  <si>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</si>
  <si>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</si>
  <si>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</si>
  <si>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</si>
  <si>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</si>
  <si>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</si>
  <si>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</si>
  <si>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</si>
  <si>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</si>
  <si>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</si>
  <si>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</si>
  <si>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</si>
  <si>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</si>
  <si>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</si>
  <si>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</si>
  <si>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</si>
  <si>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</si>
  <si>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</si>
  <si>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</si>
  <si>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</si>
  <si>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</si>
  <si>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</si>
  <si>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</si>
  <si>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</si>
  <si>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</si>
  <si>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</si>
  <si>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</si>
  <si>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</si>
  <si>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</si>
  <si>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</si>
  <si>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</si>
  <si>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</si>
  <si>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</si>
  <si>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</si>
  <si>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</si>
  <si>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</si>
  <si>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</si>
  <si>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</si>
  <si>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</si>
  <si>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</si>
  <si>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</si>
  <si>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</si>
  <si>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</si>
  <si>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</si>
  <si>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</si>
  <si>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</si>
  <si>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</si>
  <si>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</si>
  <si>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</si>
  <si>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</si>
  <si>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</si>
  <si>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</si>
  <si>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</si>
  <si>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</si>
  <si>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</si>
  <si>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</si>
  <si>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</si>
  <si>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</si>
  <si>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</si>
  <si>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</si>
  <si>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</si>
  <si>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</si>
  <si>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</si>
  <si>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</si>
  <si>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</si>
  <si>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</si>
  <si>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</si>
  <si>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</si>
  <si>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</si>
  <si>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</si>
  <si>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</si>
  <si>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</si>
  <si>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</si>
  <si>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</si>
  <si>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</si>
  <si>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</si>
  <si>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</si>
  <si>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</si>
  <si>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</si>
  <si>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</si>
  <si>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</si>
  <si>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</si>
  <si>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</si>
  <si>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</si>
  <si>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</si>
  <si>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</si>
  <si>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</si>
  <si>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</si>
  <si>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</si>
  <si>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</si>
  <si>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</si>
  <si>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</si>
  <si>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</si>
  <si>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</si>
  <si>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</si>
  <si>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</si>
  <si>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</si>
  <si>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</si>
  <si>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</si>
  <si>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</si>
  <si>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</si>
  <si>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</si>
  <si>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</si>
  <si>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</si>
  <si>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</si>
  <si>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</si>
  <si>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</si>
  <si>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</si>
  <si>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</si>
  <si>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</si>
  <si>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</si>
  <si>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</si>
  <si>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</si>
  <si>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</si>
  <si>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</si>
  <si>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</si>
  <si>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</si>
  <si>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</si>
  <si>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</si>
  <si>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</si>
  <si>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</si>
  <si>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</si>
  <si>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</si>
  <si>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</si>
  <si>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</si>
  <si>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</si>
  <si>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</si>
  <si>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</si>
  <si>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</si>
  <si>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</si>
  <si>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</si>
  <si>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</si>
  <si>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</si>
  <si>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</si>
  <si>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</si>
  <si>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</si>
  <si>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</si>
  <si>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</si>
  <si>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</si>
  <si>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</si>
  <si>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</si>
  <si>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</si>
  <si>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</si>
  <si>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</si>
  <si>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</si>
  <si>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</si>
  <si>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</si>
  <si>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</si>
  <si>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</si>
  <si>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</si>
  <si>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</si>
  <si>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</si>
  <si>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</si>
  <si>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</si>
  <si>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</si>
  <si>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</si>
  <si>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</si>
  <si>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</si>
  <si>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</si>
  <si>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</si>
  <si>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</si>
  <si>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</si>
  <si>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</si>
  <si>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</si>
  <si>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</si>
  <si>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</si>
  <si>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</si>
  <si>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</si>
  <si>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</si>
  <si>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</si>
  <si>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</si>
  <si>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</si>
  <si>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</si>
  <si>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</si>
  <si>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</si>
  <si>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</si>
  <si>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</si>
  <si>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</si>
  <si>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</si>
  <si>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</si>
  <si>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</si>
  <si>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</si>
  <si>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</si>
  <si>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</si>
  <si>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</si>
  <si>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</si>
  <si>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</si>
  <si>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</si>
  <si>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</si>
  <si>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</si>
  <si>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</si>
  <si>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</si>
  <si>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</si>
  <si>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</si>
  <si>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</si>
  <si>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</si>
  <si>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</si>
  <si>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</si>
  <si>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</si>
  <si>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</si>
  <si>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</si>
  <si>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</si>
  <si>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</si>
  <si>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</si>
  <si>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</si>
  <si>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</si>
  <si>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</si>
  <si>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</si>
  <si>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</si>
  <si>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</si>
  <si>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</si>
  <si>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</si>
  <si>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</si>
  <si>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</si>
  <si>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</si>
  <si>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</si>
  <si>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</si>
  <si>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</si>
  <si>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</si>
  <si>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</si>
  <si>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</si>
  <si>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</si>
  <si>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</si>
  <si>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</si>
  <si>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</si>
  <si>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</si>
  <si>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</si>
  <si>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</si>
  <si>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</si>
  <si>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</si>
  <si>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</si>
  <si>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</si>
  <si>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</si>
  <si>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</si>
  <si>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</si>
  <si>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</si>
  <si>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</si>
  <si>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</si>
  <si>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</si>
  <si>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</si>
  <si>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</si>
  <si>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</si>
  <si>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</si>
  <si>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</si>
  <si>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</si>
  <si>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</si>
  <si>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</si>
  <si>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</si>
  <si>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</si>
  <si>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</si>
  <si>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</si>
  <si>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</si>
  <si>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</si>
  <si>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</si>
  <si>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</si>
  <si>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</si>
  <si>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</si>
  <si>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</si>
  <si>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</si>
  <si>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</si>
  <si>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</si>
  <si>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</si>
  <si>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</si>
  <si>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</si>
  <si>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</si>
  <si>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</si>
  <si>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</si>
  <si>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</si>
  <si>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</si>
  <si>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</si>
  <si>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</si>
  <si>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</si>
  <si>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</si>
  <si>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</si>
  <si>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</si>
  <si>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</si>
  <si>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</si>
  <si>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</si>
  <si>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</si>
  <si>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</si>
  <si>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</si>
  <si>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</si>
  <si>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</si>
  <si>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</si>
  <si>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</si>
  <si>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</si>
  <si>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</si>
  <si>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</si>
  <si>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</si>
  <si>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</si>
  <si>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</si>
  <si>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</si>
  <si>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</si>
  <si>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</si>
  <si>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</si>
  <si>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</si>
  <si>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</si>
  <si>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</si>
  <si>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</si>
  <si>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</si>
  <si>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</si>
  <si>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</si>
  <si>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</si>
  <si>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</si>
  <si>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</si>
  <si>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</si>
  <si>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</si>
  <si>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</si>
  <si>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</si>
  <si>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</si>
  <si>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</si>
  <si>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</si>
  <si>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</si>
  <si>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</si>
  <si>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</si>
  <si>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</si>
  <si>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</si>
  <si>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</si>
  <si>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</si>
  <si>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</si>
  <si>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</si>
  <si>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</si>
  <si>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</si>
  <si>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</si>
  <si>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</si>
  <si>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</si>
  <si>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</si>
  <si>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</si>
  <si>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</si>
  <si>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</si>
  <si>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</si>
  <si>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</si>
  <si>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</si>
  <si>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</si>
  <si>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</si>
  <si>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</si>
  <si>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</si>
  <si>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</si>
  <si>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</si>
  <si>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</si>
  <si>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</si>
  <si>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</si>
  <si>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</si>
  <si>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</si>
  <si>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</si>
  <si>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</si>
  <si>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</si>
  <si>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</si>
  <si>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</si>
  <si>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</si>
  <si>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</si>
  <si>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</si>
  <si>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</si>
  <si>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</si>
  <si>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</si>
  <si>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</si>
  <si>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</si>
  <si>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</si>
  <si>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</si>
  <si>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</si>
  <si>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</si>
  <si>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</si>
  <si>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</si>
  <si>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</si>
  <si>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</si>
  <si>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</si>
  <si>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</si>
  <si>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</si>
  <si>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</si>
  <si>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</si>
  <si>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</si>
  <si>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</si>
  <si>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</si>
  <si>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</si>
  <si>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</si>
  <si>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</si>
  <si>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</si>
  <si>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</si>
  <si>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</si>
  <si>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</si>
  <si>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</si>
  <si>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</si>
  <si>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</si>
  <si>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</si>
  <si>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</si>
  <si>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</si>
  <si>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</si>
  <si>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</si>
  <si>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</si>
  <si>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</si>
  <si>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</si>
  <si>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</si>
  <si>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</si>
  <si>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</si>
  <si>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</si>
  <si>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</si>
  <si>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</si>
  <si>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</si>
  <si>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</si>
  <si>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</si>
  <si>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</si>
  <si>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</si>
  <si>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</si>
  <si>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</si>
  <si>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</si>
  <si>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</si>
  <si>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</si>
  <si>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</si>
  <si>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</si>
  <si>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</si>
  <si>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</si>
  <si>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</si>
  <si>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</si>
  <si>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</si>
  <si>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</si>
  <si>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</si>
  <si>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</si>
  <si>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</si>
  <si>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</si>
  <si>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</si>
  <si>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</si>
  <si>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</si>
  <si>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</si>
  <si>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</si>
  <si>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</si>
  <si>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</si>
  <si>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</si>
  <si>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</si>
  <si>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</si>
  <si>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</si>
  <si>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</si>
  <si>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</si>
  <si>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</si>
  <si>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</si>
  <si>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</si>
  <si>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</si>
  <si>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</si>
  <si>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</si>
  <si>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</si>
  <si>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</si>
  <si>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</si>
  <si>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</si>
  <si>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</si>
  <si>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</si>
  <si>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</si>
  <si>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</si>
  <si>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</si>
  <si>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</si>
  <si>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</si>
  <si>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</si>
  <si>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</si>
  <si>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</si>
  <si>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</si>
  <si>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</si>
  <si>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</si>
  <si>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</si>
  <si>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</si>
  <si>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</si>
  <si>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</si>
  <si>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</si>
  <si>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</si>
  <si>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</si>
  <si>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</si>
  <si>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</si>
  <si>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</si>
  <si>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</si>
  <si>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</si>
  <si>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</si>
  <si>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</si>
  <si>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</si>
  <si>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</si>
  <si>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</si>
  <si>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</si>
  <si>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</si>
  <si>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</si>
  <si>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</si>
  <si>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</si>
  <si>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</si>
  <si>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</si>
  <si>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</si>
  <si>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</si>
  <si>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</si>
  <si>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</si>
  <si>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</si>
  <si>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</si>
  <si>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</si>
  <si>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</si>
  <si>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</si>
  <si>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</si>
  <si>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</si>
  <si>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</si>
  <si>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</si>
  <si>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</si>
  <si>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</si>
  <si>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</si>
  <si>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</si>
  <si>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</si>
  <si>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</si>
  <si>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</si>
  <si>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</si>
  <si>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</si>
  <si>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</si>
  <si>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</si>
  <si>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</si>
  <si>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</si>
  <si>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</si>
  <si>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</si>
  <si>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</si>
  <si>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</si>
  <si>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</si>
  <si>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</si>
  <si>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</si>
  <si>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</si>
  <si>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</si>
  <si>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</si>
  <si>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</si>
  <si>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</si>
  <si>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</si>
  <si>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</si>
  <si>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</si>
  <si>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</si>
  <si>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</si>
  <si>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</si>
  <si>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</si>
  <si>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</si>
  <si>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</si>
  <si>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</si>
  <si>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</si>
  <si>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</si>
  <si>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</si>
  <si>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</si>
  <si>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</si>
  <si>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</si>
  <si>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</si>
  <si>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</si>
  <si>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</si>
  <si>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</si>
  <si>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</si>
  <si>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</si>
  <si>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</si>
  <si>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</si>
  <si>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</si>
  <si>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</si>
  <si>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</si>
  <si>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</si>
  <si>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</si>
  <si>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</si>
  <si>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</si>
  <si>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</si>
  <si>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</si>
  <si>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</si>
  <si>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</si>
  <si>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</si>
  <si>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</si>
  <si>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</si>
  <si>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</si>
  <si>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</si>
  <si>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</si>
  <si>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</si>
  <si>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</si>
  <si>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</si>
  <si>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</si>
  <si>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</si>
  <si>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</si>
  <si>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</si>
  <si>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</si>
  <si>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</si>
  <si>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</si>
  <si>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</si>
  <si>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</si>
  <si>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</si>
  <si>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</si>
  <si>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</si>
  <si>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</si>
  <si>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</si>
  <si>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</si>
  <si>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</si>
  <si>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</si>
  <si>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</si>
  <si>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</si>
  <si>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</si>
  <si>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</si>
  <si>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</si>
  <si>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</si>
  <si>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</si>
  <si>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</si>
  <si>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</si>
  <si>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</si>
  <si>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</si>
  <si>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</si>
  <si>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</si>
  <si>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</si>
  <si>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</si>
  <si>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</si>
  <si>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</si>
  <si>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</si>
  <si>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</si>
  <si>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</si>
  <si>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</si>
  <si>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</si>
  <si>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</si>
  <si>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</si>
  <si>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</si>
  <si>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</si>
  <si>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</si>
  <si>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</si>
  <si>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</si>
  <si>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</si>
  <si>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</si>
  <si>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</si>
  <si>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</si>
  <si>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</si>
  <si>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</si>
  <si>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</si>
  <si>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</si>
  <si>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</si>
  <si>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</si>
  <si>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</si>
  <si>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</si>
  <si>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</si>
  <si>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</si>
  <si>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</si>
  <si>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</si>
  <si>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</si>
  <si>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</si>
  <si>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</si>
  <si>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</si>
  <si>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</si>
  <si>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</si>
  <si>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</si>
  <si>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</si>
  <si>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</si>
  <si>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</si>
  <si>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</si>
  <si>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</si>
  <si>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</si>
  <si>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</si>
  <si>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</si>
  <si>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</si>
  <si>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</si>
  <si>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</si>
  <si>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</si>
  <si>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</si>
  <si>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</si>
  <si>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</si>
  <si>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</si>
  <si>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</si>
  <si>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</si>
  <si>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</si>
  <si>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</si>
  <si>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</si>
  <si>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</si>
  <si>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</si>
  <si>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</si>
  <si>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</si>
  <si>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</si>
  <si>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</si>
  <si>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</si>
  <si>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</si>
  <si>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</si>
  <si>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</si>
  <si>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</si>
  <si>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</si>
  <si>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</si>
  <si>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</si>
  <si>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</si>
  <si>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</si>
  <si>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</si>
  <si>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</si>
  <si>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</si>
  <si>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</si>
  <si>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</si>
  <si>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</si>
  <si>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</si>
  <si>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</si>
  <si>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</si>
  <si>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</si>
  <si>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</si>
  <si>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</si>
  <si>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</si>
  <si>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</si>
  <si>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</si>
  <si>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</si>
  <si>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</si>
  <si>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</si>
  <si>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</si>
  <si>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</si>
  <si>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</si>
  <si>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</si>
  <si>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</si>
  <si>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</si>
  <si>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</si>
  <si>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</si>
  <si>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</si>
  <si>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</si>
  <si>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</si>
  <si>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</si>
  <si>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</si>
  <si>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</si>
  <si>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</si>
  <si>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</si>
  <si>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</si>
  <si>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</si>
  <si>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</si>
  <si>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</si>
  <si>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</si>
  <si>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</si>
  <si>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</si>
  <si>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</si>
  <si>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</si>
  <si>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</si>
  <si>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</si>
  <si>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</si>
  <si>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</si>
  <si>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</si>
  <si>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</si>
  <si>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</si>
  <si>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</si>
  <si>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</si>
  <si>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</si>
  <si>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</si>
  <si>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</si>
  <si>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</si>
  <si>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</si>
  <si>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</si>
  <si>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</si>
  <si>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</si>
  <si>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</si>
  <si>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</si>
  <si>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</si>
  <si>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</si>
  <si>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</si>
  <si>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</si>
  <si>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</si>
  <si>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</si>
  <si>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</si>
  <si>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</si>
  <si>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</si>
  <si>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</si>
  <si>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</si>
  <si>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</si>
  <si>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</si>
  <si>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</si>
  <si>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</si>
  <si>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</si>
  <si>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</si>
  <si>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</si>
  <si>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</si>
  <si>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</si>
  <si>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</si>
  <si>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</si>
  <si>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</si>
  <si>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</si>
  <si>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</si>
  <si>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</si>
  <si>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</si>
  <si>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</si>
  <si>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</si>
  <si>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</si>
  <si>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</si>
  <si>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</si>
  <si>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</si>
  <si>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</si>
  <si>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</si>
  <si>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</si>
  <si>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</si>
  <si>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</si>
  <si>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</si>
  <si>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</si>
  <si>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</si>
  <si>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</si>
  <si>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</si>
  <si>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</si>
  <si>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</si>
  <si>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</si>
  <si>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</si>
  <si>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</si>
  <si>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</si>
  <si>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</si>
  <si>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</si>
  <si>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</si>
  <si>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</si>
  <si>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</si>
  <si>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</si>
  <si>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</si>
  <si>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</si>
  <si>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</si>
  <si>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</si>
  <si>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</si>
  <si>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</si>
  <si>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</si>
  <si>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</si>
  <si>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</si>
  <si>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</si>
  <si>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</si>
  <si>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</si>
  <si>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</si>
  <si>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</si>
  <si>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</si>
  <si>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</si>
  <si>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</si>
  <si>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</si>
  <si>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</si>
  <si>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</si>
  <si>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</si>
  <si>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</si>
  <si>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</si>
  <si>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</si>
  <si>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</si>
  <si>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</si>
  <si>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</si>
  <si>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</si>
  <si>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</si>
  <si>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</si>
  <si>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</si>
  <si>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</si>
  <si>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</si>
  <si>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</si>
  <si>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</si>
  <si>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</si>
  <si>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</si>
  <si>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</si>
  <si>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</si>
  <si>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</si>
  <si>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</si>
  <si>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</si>
  <si>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</si>
  <si>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</si>
  <si>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</si>
  <si>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</si>
  <si>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</si>
  <si>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</si>
  <si>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</si>
  <si>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</si>
  <si>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</si>
  <si>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</si>
  <si>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</si>
  <si>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</si>
  <si>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</si>
  <si>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</si>
  <si>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</si>
  <si>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</si>
  <si>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</si>
  <si>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</si>
  <si>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</si>
  <si>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</si>
  <si>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</si>
  <si>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</si>
  <si>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</si>
  <si>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</si>
  <si>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</si>
  <si>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</si>
  <si>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</si>
  <si>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</si>
  <si>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</si>
  <si>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</si>
  <si>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</si>
  <si>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</si>
  <si>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</si>
  <si>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</si>
  <si>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</si>
  <si>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</si>
  <si>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</si>
  <si>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</si>
  <si>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</si>
  <si>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</si>
  <si>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</si>
  <si>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</si>
  <si>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</si>
  <si>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</si>
  <si>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</si>
  <si>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</si>
  <si>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</si>
  <si>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</si>
  <si>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</si>
  <si>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</si>
  <si>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</si>
  <si>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</si>
  <si>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</si>
  <si>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</si>
  <si>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</si>
  <si>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</si>
  <si>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</si>
  <si>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</si>
  <si>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</si>
  <si>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</si>
  <si>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</si>
  <si>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</si>
  <si>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</si>
  <si>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</si>
  <si>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</si>
  <si>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</si>
  <si>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</si>
  <si>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</si>
  <si>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</si>
  <si>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</si>
  <si>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</si>
  <si>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</si>
  <si>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</si>
  <si>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</si>
  <si>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</si>
  <si>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</si>
  <si>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</si>
  <si>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</si>
  <si>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</si>
  <si>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</si>
  <si>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</si>
  <si>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</si>
  <si>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</si>
  <si>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</si>
  <si>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</si>
  <si>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</si>
  <si>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</si>
  <si>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</si>
  <si>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</si>
  <si>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</si>
  <si>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</si>
  <si>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</si>
  <si>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</si>
  <si>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</si>
  <si>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</si>
  <si>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</si>
  <si>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</si>
  <si>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</si>
  <si>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</si>
  <si>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</si>
  <si>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</si>
  <si>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</si>
  <si>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</si>
  <si>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</si>
  <si>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</si>
  <si>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</si>
  <si>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</si>
  <si>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</si>
  <si>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</si>
  <si>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</si>
  <si>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</si>
  <si>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</si>
  <si>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</si>
  <si>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</si>
  <si>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</si>
  <si>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</si>
  <si>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</si>
  <si>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</si>
  <si>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</si>
  <si>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</si>
  <si>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</si>
  <si>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</si>
  <si>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</si>
  <si>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</si>
  <si>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</si>
  <si>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</si>
  <si>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</si>
  <si>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</si>
  <si>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</si>
  <si>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</si>
  <si>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</si>
  <si>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</si>
  <si>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</si>
  <si>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</si>
  <si>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</si>
  <si>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</si>
  <si>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</si>
  <si>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</si>
  <si>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</si>
  <si>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</si>
  <si>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</si>
  <si>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</si>
  <si>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</si>
  <si>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</si>
  <si>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</si>
  <si>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</si>
  <si>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</si>
  <si>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</si>
  <si>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</si>
  <si>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</si>
  <si>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</si>
  <si>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</si>
  <si>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</si>
  <si>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</si>
  <si>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</si>
  <si>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</si>
  <si>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</si>
  <si>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</si>
  <si>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</si>
  <si>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</si>
  <si>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</si>
  <si>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</si>
  <si>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</si>
  <si>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</si>
  <si>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</si>
  <si>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</si>
  <si>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</si>
  <si>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</si>
  <si>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</si>
  <si>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</si>
  <si>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</si>
  <si>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</si>
  <si>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</si>
  <si>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</si>
  <si>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</si>
  <si>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</si>
  <si>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</si>
  <si>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</si>
  <si>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</si>
  <si>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</si>
  <si>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</si>
  <si>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</si>
  <si>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</si>
  <si>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</si>
  <si>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</si>
  <si>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</si>
  <si>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</si>
  <si>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</si>
  <si>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</si>
  <si>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</si>
  <si>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</si>
  <si>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</si>
  <si>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</si>
  <si>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</si>
  <si>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</si>
  <si>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</si>
  <si>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</si>
  <si>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</si>
  <si>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</si>
  <si>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</si>
  <si>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</si>
  <si>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</si>
  <si>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</si>
  <si>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</si>
  <si>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</si>
  <si>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</si>
  <si>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</si>
  <si>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</si>
  <si>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</si>
  <si>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</si>
  <si>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</si>
  <si>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</si>
  <si>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</si>
  <si>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</si>
  <si>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</si>
  <si>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</si>
  <si>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</si>
  <si>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</si>
  <si>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</si>
  <si>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</si>
  <si>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</si>
  <si>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</si>
  <si>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</si>
  <si>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</si>
  <si>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</si>
  <si>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</si>
  <si>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</si>
  <si>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</si>
  <si>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</si>
  <si>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</si>
  <si>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</si>
  <si>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</si>
  <si>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</si>
  <si>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</si>
  <si>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</si>
  <si>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</si>
  <si>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</si>
  <si>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</si>
  <si>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</si>
  <si>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</si>
  <si>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</si>
  <si>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</si>
  <si>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</si>
  <si>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</si>
  <si>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</si>
  <si>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</si>
  <si>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</si>
  <si>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</si>
  <si>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</si>
  <si>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</si>
  <si>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</si>
  <si>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</si>
  <si>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</si>
  <si>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</si>
  <si>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</si>
  <si>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</si>
  <si>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</si>
  <si>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</si>
  <si>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</si>
  <si>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</si>
  <si>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</si>
  <si>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</si>
  <si>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</si>
  <si>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</si>
  <si>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</si>
  <si>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</si>
  <si>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</si>
  <si>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</si>
  <si>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</si>
  <si>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</si>
  <si>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</si>
  <si>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</si>
  <si>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</si>
  <si>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</si>
  <si>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</si>
  <si>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</si>
  <si>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</si>
  <si>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</si>
  <si>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</si>
  <si>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</si>
  <si>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</si>
  <si>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</si>
  <si>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</si>
  <si>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</si>
  <si>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</si>
  <si>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</si>
  <si>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</si>
  <si>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</si>
  <si>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</si>
  <si>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</si>
  <si>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</si>
  <si>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</si>
  <si>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</si>
  <si>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</si>
  <si>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</si>
  <si>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</si>
  <si>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</si>
  <si>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</si>
  <si>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</si>
  <si>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</si>
  <si>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</si>
  <si>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</si>
  <si>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</si>
  <si>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</si>
  <si>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</si>
  <si>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</si>
  <si>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</si>
  <si>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</si>
  <si>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</si>
  <si>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</si>
  <si>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</si>
  <si>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</si>
  <si>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</si>
  <si>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</si>
  <si>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</si>
  <si>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</si>
  <si>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</si>
  <si>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</si>
  <si>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</si>
  <si>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</si>
  <si>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</si>
  <si>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</si>
  <si>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</si>
  <si>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</si>
  <si>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</si>
  <si>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</si>
  <si>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</si>
  <si>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</si>
  <si>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</si>
  <si>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</si>
  <si>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</si>
  <si>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</si>
  <si>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</si>
  <si>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</si>
  <si>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</si>
  <si>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</si>
  <si>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</si>
  <si>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</si>
  <si>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</si>
  <si>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</si>
  <si>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</si>
  <si>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</si>
  <si>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</si>
  <si>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</si>
  <si>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</si>
  <si>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</si>
  <si>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</si>
  <si>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</si>
  <si>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</si>
  <si>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</si>
  <si>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</si>
  <si>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</si>
  <si>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</si>
  <si>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</si>
  <si>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</si>
  <si>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</si>
  <si>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</si>
  <si>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</si>
  <si>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</si>
  <si>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</si>
  <si>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</si>
  <si>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</si>
  <si>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</si>
  <si>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</si>
  <si>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</si>
  <si>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</si>
  <si>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</si>
  <si>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</si>
  <si>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</si>
  <si>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</si>
  <si>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</si>
  <si>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</si>
  <si>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</si>
  <si>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</si>
  <si>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</si>
  <si>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</si>
  <si>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</si>
  <si>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</si>
  <si>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</si>
  <si>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</si>
  <si>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</si>
  <si>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</si>
  <si>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</si>
  <si>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</si>
  <si>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</si>
  <si>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</si>
  <si>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</si>
  <si>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</si>
  <si>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</si>
  <si>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</si>
  <si>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</si>
  <si>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</si>
  <si>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</si>
  <si>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</si>
  <si>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</si>
  <si>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</si>
  <si>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</si>
  <si>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</si>
  <si>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</si>
  <si>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</si>
  <si>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</si>
  <si>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</si>
  <si>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</si>
  <si>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</si>
  <si>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</si>
  <si>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</si>
  <si>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</si>
  <si>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</si>
  <si>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</si>
  <si>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</si>
  <si>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</si>
  <si>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</si>
  <si>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</si>
  <si>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</si>
  <si>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</si>
  <si>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</si>
  <si>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</si>
  <si>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</si>
  <si>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</si>
  <si>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</si>
  <si>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</si>
  <si>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</si>
  <si>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</si>
  <si>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</si>
  <si>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</si>
  <si>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</si>
  <si>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</si>
  <si>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</si>
  <si>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</si>
  <si>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</si>
  <si>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</si>
  <si>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</si>
  <si>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</si>
  <si>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</si>
  <si>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</si>
  <si>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</si>
  <si>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</si>
  <si>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</si>
  <si>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</si>
  <si>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</si>
  <si>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</si>
  <si>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</si>
  <si>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</si>
  <si>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</si>
  <si>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</si>
  <si>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</si>
  <si>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</si>
  <si>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</si>
  <si>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</si>
  <si>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</si>
  <si>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</si>
  <si>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</si>
  <si>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</si>
  <si>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</si>
  <si>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</si>
  <si>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</si>
  <si>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</si>
  <si>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</si>
  <si>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</si>
  <si>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</si>
  <si>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</si>
  <si>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</si>
  <si>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</si>
  <si>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</si>
  <si>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</si>
  <si>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</si>
  <si>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</si>
  <si>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</si>
  <si>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</si>
  <si>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</si>
  <si>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</si>
  <si>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</si>
  <si>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</si>
  <si>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</si>
  <si>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</si>
  <si>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</si>
  <si>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</si>
  <si>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</si>
  <si>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</si>
  <si>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</si>
  <si>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</si>
  <si>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</si>
  <si>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</si>
  <si>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</si>
  <si>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</si>
  <si>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</si>
  <si>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</si>
  <si>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</si>
  <si>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</si>
  <si>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</si>
  <si>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</si>
  <si>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</si>
  <si>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</si>
  <si>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</si>
  <si>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</si>
  <si>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</si>
  <si>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</si>
  <si>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</si>
  <si>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</si>
  <si>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</si>
  <si>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</si>
  <si>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</si>
  <si>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</si>
  <si>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</si>
  <si>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</si>
  <si>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</si>
  <si>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</si>
  <si>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</si>
  <si>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</si>
  <si>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</si>
  <si>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</si>
  <si>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</si>
  <si>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</si>
  <si>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</si>
  <si>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</si>
  <si>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</si>
  <si>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</si>
  <si>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</si>
  <si>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</si>
  <si>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</si>
  <si>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</si>
  <si>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</si>
  <si>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</si>
  <si>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</si>
  <si>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</si>
  <si>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</si>
  <si>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</si>
  <si>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</si>
  <si>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</si>
  <si>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</si>
  <si>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</si>
  <si>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</si>
  <si>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</si>
  <si>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</si>
  <si>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</si>
  <si>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</si>
  <si>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</si>
  <si>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</si>
  <si>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</si>
  <si>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</si>
  <si>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</si>
  <si>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</si>
  <si>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</si>
  <si>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</si>
  <si>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</si>
  <si>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</si>
  <si>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</si>
  <si>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</si>
  <si>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</si>
  <si>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</si>
  <si>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</si>
  <si>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</si>
  <si>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</si>
  <si>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</si>
  <si>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</si>
  <si>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</si>
  <si>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</si>
  <si>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</si>
  <si>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</si>
  <si>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</si>
  <si>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</si>
  <si>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</si>
  <si>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</si>
  <si>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</si>
  <si>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</si>
  <si>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</si>
  <si>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</si>
  <si>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</si>
  <si>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</si>
  <si>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</si>
  <si>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</si>
  <si>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</si>
  <si>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</si>
  <si>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</si>
  <si>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</si>
  <si>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</si>
  <si>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</si>
  <si>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</si>
  <si>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</si>
  <si>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</si>
  <si>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</si>
  <si>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</si>
  <si>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</si>
  <si>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</si>
  <si>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</si>
  <si>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</si>
  <si>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</si>
  <si>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</si>
  <si>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</si>
  <si>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</si>
  <si>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</si>
  <si>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</si>
  <si>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</si>
  <si>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</si>
  <si>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</si>
  <si>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</si>
  <si>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</si>
  <si>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</si>
  <si>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</si>
  <si>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</si>
  <si>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</si>
  <si>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</si>
  <si>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</si>
  <si>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</si>
  <si>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</si>
  <si>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</si>
  <si>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</si>
  <si>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</si>
  <si>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</si>
  <si>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</si>
  <si>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</si>
  <si>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</si>
  <si>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</si>
  <si>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</si>
  <si>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</si>
  <si>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</si>
  <si>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</si>
  <si>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</si>
  <si>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</si>
  <si>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</si>
  <si>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</si>
  <si>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</si>
  <si>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</si>
  <si>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</si>
  <si>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</si>
  <si>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</si>
  <si>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</si>
  <si>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</si>
  <si>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</si>
  <si>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</si>
  <si>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</si>
  <si>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</si>
  <si>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</si>
  <si>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</si>
  <si>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</si>
  <si>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</si>
  <si>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</si>
  <si>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</si>
  <si>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</si>
  <si>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</si>
  <si>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</si>
  <si>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</si>
  <si>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</si>
  <si>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</si>
  <si>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</si>
  <si>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</si>
  <si>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</si>
  <si>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</si>
  <si>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</si>
  <si>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</si>
  <si>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</si>
  <si>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</si>
  <si>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</si>
  <si>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</si>
  <si>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</si>
  <si>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</si>
  <si>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</si>
  <si>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</si>
  <si>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</si>
  <si>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</si>
  <si>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</si>
  <si>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</si>
  <si>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</si>
  <si>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</si>
  <si>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</si>
  <si>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</si>
  <si>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</si>
  <si>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</si>
  <si>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</si>
  <si>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</si>
  <si>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</si>
  <si>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</si>
  <si>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</si>
  <si>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</si>
  <si>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</si>
  <si>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</si>
  <si>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</si>
  <si>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</si>
  <si>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</si>
  <si>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</si>
  <si>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</si>
  <si>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</si>
  <si>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</si>
  <si>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</si>
  <si>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</si>
  <si>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</si>
  <si>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</si>
  <si>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</si>
  <si>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</si>
  <si>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</si>
  <si>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</si>
  <si>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</si>
  <si>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</si>
  <si>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</si>
  <si>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</si>
  <si>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</si>
  <si>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</si>
  <si>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</si>
  <si>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</si>
  <si>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</si>
  <si>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</si>
  <si>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</si>
  <si>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</si>
  <si>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</si>
  <si>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</si>
  <si>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</si>
  <si>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</si>
  <si>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</si>
  <si>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</si>
  <si>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</si>
  <si>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</si>
  <si>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</si>
  <si>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</si>
  <si>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</si>
  <si>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</si>
  <si>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</si>
  <si>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</si>
  <si>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</si>
  <si>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</si>
  <si>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</si>
  <si>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</si>
  <si>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</si>
  <si>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</si>
  <si>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</si>
  <si>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</si>
  <si>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</si>
  <si>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</si>
  <si>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</si>
  <si>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</si>
  <si>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</si>
  <si>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</si>
  <si>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</si>
  <si>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</si>
  <si>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</si>
  <si>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</si>
  <si>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</si>
  <si>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</si>
  <si>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</si>
  <si>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</si>
  <si>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</si>
  <si>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</si>
  <si>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</si>
  <si>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</si>
  <si>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</si>
  <si>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</si>
  <si>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</si>
  <si>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</si>
  <si>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</si>
  <si>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</si>
  <si>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</si>
  <si>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</si>
  <si>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</si>
  <si>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</si>
  <si>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</si>
  <si>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</si>
  <si>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</si>
  <si>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</si>
  <si>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</si>
  <si>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</si>
  <si>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</si>
  <si>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</si>
  <si>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</si>
  <si>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</si>
  <si>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</si>
  <si>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</si>
  <si>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</si>
  <si>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</si>
  <si>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</si>
  <si>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</si>
  <si>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</si>
  <si>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</si>
  <si>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</si>
  <si>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</si>
  <si>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</si>
  <si>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</si>
  <si>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</si>
  <si>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</si>
  <si>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</si>
  <si>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</si>
  <si>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</si>
  <si>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</si>
  <si>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</si>
  <si>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</si>
  <si>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</si>
  <si>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</si>
  <si>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</si>
  <si>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</si>
  <si>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</si>
  <si>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</si>
  <si>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</si>
  <si>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</si>
  <si>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</si>
  <si>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</si>
  <si>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</si>
  <si>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</si>
  <si>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</si>
  <si>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</si>
  <si>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</si>
  <si>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</si>
  <si>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</si>
  <si>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</si>
  <si>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</si>
  <si>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</si>
  <si>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</si>
  <si>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</si>
  <si>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</si>
  <si>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</si>
  <si>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</si>
  <si>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</si>
  <si>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</si>
  <si>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</si>
  <si>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</si>
  <si>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</si>
  <si>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</si>
  <si>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</si>
  <si>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</si>
  <si>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</si>
  <si>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</si>
  <si>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</si>
  <si>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</si>
  <si>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</si>
  <si>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</si>
  <si>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</si>
  <si>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</si>
  <si>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</si>
  <si>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</si>
  <si>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</si>
  <si>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</si>
  <si>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</si>
  <si>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</si>
  <si>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</si>
  <si>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</si>
  <si>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</si>
  <si>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</si>
  <si>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</si>
  <si>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</si>
  <si>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</si>
  <si>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</si>
  <si>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</si>
  <si>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</si>
  <si>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</si>
  <si>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</si>
  <si>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</si>
  <si>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</si>
  <si>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</si>
  <si>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</si>
  <si>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</si>
  <si>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</si>
  <si>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</si>
  <si>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</si>
  <si>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</si>
  <si>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</si>
  <si>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</si>
  <si>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</si>
  <si>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</si>
  <si>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</si>
  <si>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</si>
  <si>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</si>
  <si>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</si>
  <si>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</si>
  <si>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</si>
  <si>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</si>
  <si>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</si>
  <si>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</si>
  <si>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</si>
  <si>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</si>
  <si>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</si>
  <si>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</si>
  <si>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</si>
  <si>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</si>
  <si>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</si>
  <si>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</si>
  <si>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</si>
  <si>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</si>
  <si>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</si>
  <si>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</si>
  <si>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</si>
  <si>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</si>
  <si>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</si>
  <si>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</si>
  <si>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</si>
  <si>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</si>
  <si>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</si>
  <si>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</si>
  <si>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</si>
  <si>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</si>
  <si>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</si>
  <si>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</si>
  <si>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</si>
  <si>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</si>
  <si>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</si>
  <si>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</si>
  <si>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</si>
  <si>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</si>
  <si>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</si>
  <si>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</si>
  <si>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</si>
  <si>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</si>
  <si>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</si>
  <si>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</si>
  <si>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</si>
  <si>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</si>
  <si>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</si>
  <si>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</si>
  <si>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</si>
  <si>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</si>
  <si>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</si>
  <si>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</si>
  <si>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</si>
  <si>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</si>
  <si>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</si>
  <si>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</si>
  <si>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</si>
  <si>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</si>
  <si>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</si>
  <si>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</si>
  <si>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</si>
  <si>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</si>
  <si>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</si>
  <si>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</si>
  <si>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</si>
  <si>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</si>
  <si>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</si>
  <si>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</si>
  <si>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</si>
  <si>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</si>
  <si>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</si>
  <si>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</si>
  <si>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</si>
  <si>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</si>
  <si>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</si>
  <si>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</si>
  <si>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</si>
  <si>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</si>
  <si>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</si>
  <si>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</si>
  <si>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</si>
  <si>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</si>
  <si>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</si>
  <si>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</si>
  <si>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</si>
  <si>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</si>
  <si>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</si>
  <si>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</si>
  <si>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</si>
  <si>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</si>
  <si>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</si>
  <si>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</si>
  <si>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</si>
  <si>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</si>
  <si>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</si>
  <si>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</si>
  <si>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</si>
  <si>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</si>
  <si>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</si>
  <si>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</si>
  <si>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</si>
  <si>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</si>
  <si>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</si>
  <si>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</si>
  <si>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</si>
  <si>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</si>
  <si>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</si>
  <si>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</si>
  <si>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</si>
  <si>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</si>
  <si>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</si>
  <si>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</si>
  <si>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</si>
  <si>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</si>
  <si>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</si>
  <si>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</si>
  <si>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</si>
  <si>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</si>
  <si>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</si>
  <si>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</si>
  <si>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</si>
  <si>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</si>
  <si>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</si>
  <si>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</si>
  <si>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</si>
  <si>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</si>
  <si>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</si>
  <si>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</si>
  <si>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</si>
  <si>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</si>
  <si>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</si>
  <si>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</si>
  <si>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</si>
  <si>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</si>
  <si>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</si>
  <si>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</si>
  <si>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</si>
  <si>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</si>
  <si>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</si>
  <si>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</si>
  <si>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</si>
  <si>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</si>
  <si>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</si>
  <si>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</si>
  <si>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</si>
  <si>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</si>
  <si>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</si>
  <si>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</si>
  <si>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</si>
  <si>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</si>
  <si>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</si>
  <si>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</si>
  <si>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</si>
  <si>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</si>
  <si>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</si>
  <si>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</si>
  <si>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</si>
  <si>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</si>
  <si>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</si>
  <si>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</si>
  <si>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</si>
  <si>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</si>
  <si>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</si>
  <si>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</si>
  <si>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</si>
  <si>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</si>
  <si>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</si>
  <si>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</si>
  <si>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</si>
  <si>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</si>
  <si>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</si>
  <si>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</si>
  <si>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</si>
  <si>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</si>
  <si>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</si>
  <si>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</si>
  <si>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</si>
  <si>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</si>
  <si>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</si>
  <si>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</si>
  <si>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</si>
  <si>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</si>
  <si>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</si>
  <si>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</si>
  <si>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</si>
  <si>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</si>
  <si>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</si>
  <si>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</si>
  <si>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</si>
  <si>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</si>
  <si>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</si>
  <si>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</si>
  <si>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</si>
  <si>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</si>
  <si>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</si>
  <si>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</si>
  <si>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</si>
  <si>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</si>
  <si>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</si>
  <si>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</si>
  <si>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</si>
  <si>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</si>
  <si>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</si>
  <si>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</si>
  <si>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</si>
  <si>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</si>
  <si>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</si>
  <si>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</si>
  <si>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</si>
  <si>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</si>
  <si>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</si>
  <si>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</si>
  <si>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</si>
  <si>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</si>
  <si>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</si>
  <si>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</si>
  <si>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</si>
  <si>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</si>
  <si>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</si>
  <si>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</si>
  <si>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</si>
  <si>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</si>
  <si>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</si>
  <si>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</si>
  <si>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</si>
  <si>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</si>
  <si>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</si>
  <si>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</si>
  <si>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</si>
  <si>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</si>
  <si>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</si>
  <si>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</si>
  <si>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</si>
  <si>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</si>
  <si>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</si>
  <si>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</si>
  <si>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</si>
  <si>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</si>
  <si>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</si>
  <si>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</si>
  <si>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</si>
  <si>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</si>
  <si>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</si>
  <si>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</si>
  <si>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</si>
  <si>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</si>
  <si>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</si>
  <si>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</si>
  <si>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</si>
  <si>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</si>
  <si>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</si>
  <si>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</si>
  <si>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</si>
  <si>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</si>
  <si>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</si>
  <si>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</si>
  <si>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</si>
  <si>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</si>
  <si>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</si>
  <si>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</si>
  <si>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</si>
  <si>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</si>
  <si>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</si>
  <si>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</si>
  <si>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</si>
  <si>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</si>
  <si>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</si>
  <si>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</si>
  <si>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</si>
  <si>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</si>
  <si>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</si>
  <si>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</si>
  <si>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</si>
  <si>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</si>
  <si>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</si>
  <si>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</si>
  <si>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</si>
  <si>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</si>
  <si>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</si>
  <si>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</si>
  <si>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</si>
  <si>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</si>
  <si>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</si>
  <si>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</si>
  <si>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</si>
  <si>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</si>
  <si>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</si>
  <si>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</si>
  <si>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</si>
  <si>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</si>
  <si>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</si>
  <si>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</si>
  <si>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</si>
  <si>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</si>
  <si>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</si>
  <si>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</si>
  <si>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</si>
  <si>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</si>
  <si>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</si>
  <si>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</si>
  <si>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</si>
  <si>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</si>
  <si>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</si>
  <si>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</si>
  <si>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</si>
  <si>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</si>
  <si>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</si>
  <si>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</si>
  <si>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</si>
  <si>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</si>
  <si>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</si>
  <si>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</si>
  <si>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</si>
  <si>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</si>
  <si>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</si>
  <si>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</si>
  <si>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</si>
  <si>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</si>
  <si>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</si>
  <si>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</si>
  <si>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</si>
  <si>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</si>
  <si>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</si>
  <si>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</si>
  <si>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</si>
  <si>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</si>
  <si>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</si>
  <si>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</si>
  <si>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</si>
  <si>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</si>
  <si>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</si>
  <si>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</si>
  <si>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</si>
  <si>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</si>
  <si>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</si>
  <si>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</si>
  <si>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</si>
  <si>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</si>
  <si>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</si>
  <si>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</si>
  <si>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</si>
  <si>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</si>
  <si>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</si>
  <si>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</si>
  <si>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</si>
  <si>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</si>
  <si>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</si>
  <si>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</si>
  <si>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</si>
  <si>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</si>
  <si>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</si>
  <si>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</si>
  <si>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</si>
  <si>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</si>
  <si>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</si>
  <si>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</si>
  <si>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</si>
  <si>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</si>
  <si>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</si>
  <si>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</si>
  <si>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</si>
  <si>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</si>
  <si>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</si>
  <si>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</si>
  <si>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</si>
  <si>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</si>
  <si>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</si>
  <si>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</si>
  <si>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</si>
  <si>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</si>
  <si>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</si>
  <si>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</si>
  <si>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</si>
  <si>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</si>
  <si>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</si>
  <si>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</si>
  <si>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</si>
  <si>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</si>
  <si>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</si>
  <si>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</si>
  <si>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</si>
  <si>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</si>
  <si>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</si>
  <si>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</si>
  <si>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</si>
  <si>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</si>
  <si>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</si>
  <si>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</si>
  <si>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</si>
  <si>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</si>
  <si>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</si>
  <si>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</si>
  <si>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</si>
  <si>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</si>
  <si>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</si>
  <si>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</si>
  <si>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</si>
  <si>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</si>
  <si>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</si>
  <si>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</si>
  <si>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</si>
  <si>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</si>
  <si>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</si>
  <si>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</si>
  <si>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</si>
  <si>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</si>
  <si>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</si>
  <si>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</si>
  <si>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</si>
  <si>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</si>
  <si>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</si>
  <si>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</si>
  <si>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</si>
  <si>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</si>
  <si>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</si>
  <si>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</si>
  <si>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</si>
  <si>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</si>
  <si>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</si>
  <si>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</si>
  <si>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</si>
  <si>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</si>
  <si>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</si>
  <si>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</si>
  <si>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</si>
  <si>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</si>
  <si>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</si>
  <si>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</si>
  <si>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</si>
  <si>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</si>
  <si>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</si>
  <si>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</si>
  <si>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</si>
  <si>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</si>
  <si>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</si>
  <si>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</si>
  <si>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</si>
  <si>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</si>
  <si>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</si>
  <si>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</si>
  <si>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</si>
  <si>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</si>
  <si>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</si>
  <si>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</si>
  <si>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</si>
  <si>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</si>
  <si>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</si>
  <si>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</si>
  <si>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</si>
  <si>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</si>
  <si>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</si>
  <si>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</si>
  <si>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</si>
  <si>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</si>
  <si>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</si>
  <si>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</si>
  <si>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</si>
  <si>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</si>
  <si>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</si>
  <si>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</si>
  <si>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</si>
  <si>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</si>
  <si>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</si>
  <si>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</si>
  <si>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</si>
  <si>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</si>
  <si>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</si>
  <si>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</si>
  <si>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</si>
  <si>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</si>
  <si>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</si>
  <si>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</si>
  <si>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</si>
  <si>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</si>
  <si>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</si>
  <si>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</si>
  <si>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</si>
  <si>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</si>
  <si>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</si>
  <si>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</si>
  <si>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</si>
  <si>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</si>
  <si>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</si>
  <si>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</si>
  <si>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</si>
  <si>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</si>
  <si>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</si>
  <si>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</si>
  <si>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</si>
  <si>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</si>
  <si>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</si>
  <si>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</si>
  <si>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</si>
  <si>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</si>
  <si>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</si>
  <si>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</si>
  <si>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</si>
  <si>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</si>
  <si>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</si>
  <si>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</si>
  <si>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</si>
  <si>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</si>
  <si>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</si>
  <si>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</si>
  <si>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</si>
  <si>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</si>
  <si>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</si>
  <si>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</si>
  <si>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</si>
  <si>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</si>
  <si>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</si>
  <si>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</si>
  <si>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</si>
  <si>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</si>
  <si>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</si>
  <si>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</si>
  <si>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</si>
  <si>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</si>
  <si>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</si>
  <si>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</si>
  <si>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</si>
  <si>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</si>
  <si>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</si>
  <si>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</si>
  <si>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</si>
  <si>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</si>
  <si>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</si>
  <si>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</si>
  <si>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</si>
  <si>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</si>
  <si>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</si>
  <si>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</si>
  <si>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</si>
  <si>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</si>
  <si>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</si>
  <si>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</si>
  <si>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</si>
  <si>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</si>
  <si>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</si>
  <si>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</si>
  <si>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</si>
  <si>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</si>
  <si>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</si>
  <si>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</si>
  <si>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</si>
  <si>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</si>
  <si>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</si>
  <si>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</si>
  <si>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</si>
  <si>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</si>
  <si>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</si>
  <si>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</si>
  <si>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</si>
  <si>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</si>
  <si>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</si>
  <si>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</si>
  <si>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</si>
  <si>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</si>
  <si>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</si>
  <si>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</si>
  <si>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</si>
  <si>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</si>
  <si>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</si>
  <si>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</si>
  <si>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</si>
  <si>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</si>
  <si>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</si>
  <si>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</si>
  <si>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</si>
  <si>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</si>
  <si>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</si>
  <si>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</si>
  <si>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</si>
  <si>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</si>
  <si>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</si>
  <si>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</si>
  <si>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</si>
  <si>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</si>
  <si>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</si>
  <si>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</si>
  <si>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</si>
  <si>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</si>
  <si>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</si>
  <si>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</si>
  <si>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</si>
  <si>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</si>
  <si>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</si>
  <si>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</si>
  <si>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</si>
  <si>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</si>
  <si>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</si>
  <si>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</si>
  <si>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</si>
  <si>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</si>
  <si>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</si>
  <si>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</si>
  <si>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</si>
  <si>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</si>
  <si>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</si>
  <si>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</si>
  <si>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</si>
  <si>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</si>
  <si>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</si>
  <si>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</si>
  <si>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</si>
  <si>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</si>
  <si>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</si>
  <si>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</si>
  <si>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</si>
  <si>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</si>
  <si>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</si>
  <si>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</si>
  <si>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</si>
  <si>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</si>
  <si>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</si>
  <si>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</si>
  <si>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</si>
  <si>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</si>
  <si>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</si>
  <si>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</si>
  <si>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</si>
  <si>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</si>
  <si>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</si>
  <si>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</si>
  <si>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</si>
  <si>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</si>
  <si>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</si>
  <si>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</si>
  <si>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</si>
  <si>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</si>
  <si>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</si>
  <si>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</si>
  <si>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</si>
  <si>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</si>
  <si>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</si>
  <si>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</si>
  <si>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</si>
  <si>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</si>
  <si>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</si>
  <si>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</si>
  <si>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</si>
  <si>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</si>
  <si>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</si>
  <si>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</si>
  <si>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</si>
  <si>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</si>
  <si>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</si>
  <si>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</si>
  <si>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</si>
  <si>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</si>
  <si>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</si>
  <si>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</si>
  <si>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</si>
  <si>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</si>
  <si>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</si>
  <si>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</si>
  <si>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</si>
  <si>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</si>
  <si>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</si>
  <si>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</si>
  <si>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</si>
  <si>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</si>
  <si>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</si>
  <si>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</si>
  <si>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</si>
  <si>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</si>
  <si>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</si>
  <si>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</si>
  <si>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</si>
  <si>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</si>
  <si>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</si>
  <si>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</si>
  <si>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</si>
  <si>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</si>
  <si>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</si>
  <si>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</si>
  <si>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</si>
  <si>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</si>
  <si>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</si>
  <si>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</si>
  <si>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</si>
  <si>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</si>
  <si>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</si>
  <si>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</si>
  <si>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</si>
  <si>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</si>
  <si>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</si>
  <si>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</si>
  <si>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</si>
  <si>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</si>
  <si>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</si>
  <si>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</si>
  <si>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</si>
  <si>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</si>
  <si>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</si>
  <si>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</si>
  <si>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</si>
  <si>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</si>
  <si>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</si>
  <si>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</si>
  <si>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</si>
  <si>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</si>
  <si>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</si>
  <si>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</si>
  <si>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</si>
  <si>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</si>
  <si>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</si>
  <si>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</si>
  <si>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</si>
  <si>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</si>
  <si>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</si>
  <si>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</si>
  <si>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</si>
  <si>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</si>
  <si>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</si>
  <si>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</si>
  <si>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</si>
  <si>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</si>
  <si>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</si>
  <si>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</si>
  <si>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</si>
  <si>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</si>
  <si>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</si>
  <si>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</si>
  <si>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</si>
  <si>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</si>
  <si>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</si>
  <si>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</si>
  <si>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</si>
  <si>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</si>
  <si>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</si>
  <si>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</si>
  <si>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</si>
  <si>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</si>
  <si>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</si>
  <si>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</si>
  <si>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</si>
  <si>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</si>
  <si>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</si>
  <si>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</si>
  <si>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</si>
  <si>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</si>
  <si>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</si>
  <si>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</si>
  <si>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</si>
  <si>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</si>
  <si>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</si>
  <si>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</si>
  <si>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</si>
  <si>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</si>
  <si>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</si>
  <si>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</si>
  <si>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</si>
  <si>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</si>
  <si>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</si>
  <si>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</si>
  <si>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</si>
  <si>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</si>
  <si>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</si>
  <si>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</si>
  <si>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</si>
  <si>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</si>
  <si>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</si>
  <si>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</si>
  <si>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</si>
  <si>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</si>
  <si>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</si>
  <si>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</si>
  <si>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</si>
  <si>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</si>
  <si>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</si>
  <si>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</si>
  <si>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</si>
  <si>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</si>
  <si>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</si>
  <si>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</si>
  <si>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</si>
  <si>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</si>
  <si>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</si>
  <si>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</si>
  <si>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</si>
  <si>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</si>
  <si>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</si>
  <si>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</si>
  <si>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</si>
  <si>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</si>
  <si>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</si>
  <si>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</si>
  <si>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</si>
  <si>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</si>
  <si>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</si>
  <si>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</si>
  <si>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</si>
  <si>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</si>
  <si>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</si>
  <si>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</si>
  <si>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</si>
  <si>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</si>
  <si>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</si>
  <si>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</si>
  <si>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</si>
  <si>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</si>
  <si>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</si>
  <si>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</si>
  <si>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</si>
  <si>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</si>
  <si>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</si>
  <si>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</si>
  <si>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</si>
  <si>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</si>
  <si>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</si>
  <si>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</si>
  <si>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</si>
  <si>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</si>
  <si>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</si>
  <si>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</si>
  <si>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</si>
  <si>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</si>
  <si>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</si>
  <si>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</si>
  <si>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</si>
  <si>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</si>
  <si>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</si>
  <si>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</si>
  <si>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</si>
  <si>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</si>
  <si>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</si>
  <si>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</si>
  <si>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</si>
  <si>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</si>
  <si>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</si>
  <si>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</si>
  <si>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</si>
  <si>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</si>
  <si>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</si>
  <si>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</si>
  <si>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</si>
  <si>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</si>
  <si>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</si>
  <si>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</si>
  <si>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</si>
  <si>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</si>
  <si>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</si>
  <si>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</si>
  <si>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</si>
  <si>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</si>
  <si>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</si>
  <si>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</si>
  <si>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</si>
  <si>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</si>
  <si>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</si>
  <si>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</si>
  <si>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</si>
  <si>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</si>
  <si>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</si>
  <si>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</si>
  <si>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</si>
  <si>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</si>
  <si>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</si>
  <si>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</si>
  <si>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</si>
  <si>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</si>
  <si>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</si>
  <si>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</si>
  <si>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</si>
  <si>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</si>
  <si>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</si>
  <si>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</si>
  <si>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</si>
  <si>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</si>
  <si>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</si>
  <si>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</si>
  <si>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</si>
  <si>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</si>
  <si>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</si>
  <si>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</si>
  <si>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</si>
  <si>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</si>
  <si>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</si>
  <si>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</si>
  <si>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</si>
  <si>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</si>
  <si>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</si>
  <si>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</si>
  <si>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</si>
  <si>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</si>
  <si>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</si>
  <si>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</si>
  <si>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</si>
  <si>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</si>
  <si>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</si>
  <si>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</si>
  <si>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</si>
  <si>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</si>
  <si>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</si>
  <si>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</si>
  <si>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</si>
  <si>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</si>
  <si>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</si>
  <si>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</si>
  <si>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</si>
  <si>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</si>
  <si>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</si>
  <si>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</si>
  <si>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</si>
  <si>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</si>
  <si>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</si>
  <si>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</si>
  <si>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</si>
  <si>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</si>
  <si>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</si>
  <si>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</si>
  <si>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</si>
  <si>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</si>
  <si>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</si>
  <si>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</si>
  <si>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</si>
  <si>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</si>
  <si>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</si>
  <si>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</si>
  <si>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</si>
  <si>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</si>
  <si>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</si>
  <si>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</si>
  <si>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</si>
  <si>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</si>
  <si>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</si>
  <si>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</si>
  <si>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</si>
  <si>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</si>
  <si>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</si>
  <si>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</si>
  <si>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</si>
  <si>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</si>
  <si>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</si>
  <si>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</si>
  <si>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</si>
  <si>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</si>
  <si>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</si>
  <si>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</si>
  <si>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</si>
  <si>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</si>
  <si>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</si>
  <si>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</si>
  <si>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</si>
  <si>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</si>
  <si>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</si>
  <si>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</si>
  <si>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</si>
  <si>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</si>
  <si>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</si>
  <si>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</si>
  <si>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</si>
  <si>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</si>
  <si>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</si>
  <si>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</si>
  <si>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</si>
  <si>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</si>
  <si>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</si>
  <si>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</si>
  <si>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</si>
  <si>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</si>
  <si>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</si>
  <si>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</si>
  <si>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</si>
  <si>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</si>
  <si>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</si>
  <si>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</si>
  <si>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</si>
  <si>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</si>
  <si>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</si>
  <si>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</si>
  <si>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</si>
  <si>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</si>
  <si>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</si>
  <si>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</si>
  <si>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</si>
  <si>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</si>
  <si>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</si>
  <si>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</si>
  <si>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</si>
  <si>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</si>
  <si>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</si>
  <si>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</si>
  <si>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</si>
  <si>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</si>
  <si>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</si>
  <si>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</si>
  <si>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</si>
  <si>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</si>
  <si>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</si>
  <si>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</si>
  <si>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</si>
  <si>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</si>
  <si>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</si>
  <si>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</si>
  <si>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</si>
  <si>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</si>
  <si>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</si>
  <si>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</si>
  <si>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</si>
  <si>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</si>
  <si>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</si>
  <si>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</si>
  <si>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</si>
  <si>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</si>
  <si>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</si>
  <si>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</si>
  <si>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</si>
  <si>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</si>
  <si>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</si>
  <si>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</si>
  <si>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</si>
  <si>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</si>
  <si>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</si>
  <si>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</si>
  <si>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</si>
  <si>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</si>
  <si>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</si>
  <si>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</si>
  <si>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</si>
  <si>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</si>
  <si>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</si>
  <si>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</si>
  <si>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</si>
  <si>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</si>
  <si>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</si>
  <si>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</si>
  <si>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</si>
  <si>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</si>
  <si>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</si>
  <si>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</si>
  <si>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</si>
  <si>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</si>
  <si>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</si>
  <si>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</si>
  <si>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</si>
  <si>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</si>
  <si>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</si>
  <si>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</si>
  <si>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</si>
  <si>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</si>
  <si>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</si>
  <si>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</si>
  <si>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</si>
  <si>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</si>
  <si>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</si>
  <si>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</si>
  <si>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</si>
  <si>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</si>
  <si>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</si>
  <si>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</si>
  <si>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</si>
  <si>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</si>
  <si>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</si>
  <si>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</si>
  <si>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</si>
  <si>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</si>
  <si>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</si>
  <si>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</si>
  <si>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</si>
  <si>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</si>
  <si>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</si>
  <si>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</si>
  <si>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</si>
  <si>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</si>
  <si>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</si>
  <si>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</si>
  <si>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</si>
  <si>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</si>
  <si>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</si>
  <si>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</si>
  <si>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</si>
  <si>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</si>
  <si>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</si>
  <si>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</si>
  <si>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</si>
  <si>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</si>
  <si>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</si>
  <si>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</si>
  <si>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</si>
  <si>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</si>
  <si>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</si>
  <si>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</si>
  <si>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</si>
  <si>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</si>
  <si>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</si>
  <si>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</si>
  <si>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</si>
  <si>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</si>
  <si>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</si>
  <si>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</si>
  <si>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</si>
  <si>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</si>
  <si>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</si>
  <si>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</si>
  <si>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</si>
  <si>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</si>
  <si>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</si>
  <si>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</si>
  <si>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</si>
  <si>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</si>
  <si>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</si>
  <si>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</si>
  <si>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</si>
  <si>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</si>
  <si>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</si>
  <si>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</si>
  <si>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</si>
  <si>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</si>
  <si>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</si>
  <si>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</si>
  <si>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</si>
  <si>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</si>
  <si>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</si>
  <si>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</si>
  <si>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</si>
  <si>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</si>
  <si>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</si>
  <si>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</si>
  <si>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</si>
  <si>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</si>
  <si>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</si>
  <si>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</si>
  <si>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</si>
  <si>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</si>
  <si>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</si>
  <si>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</si>
  <si>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</si>
  <si>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</si>
  <si>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</si>
  <si>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</si>
  <si>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</si>
  <si>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</si>
  <si>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</si>
  <si>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</si>
  <si>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</si>
  <si>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</si>
  <si>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</si>
  <si>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</si>
  <si>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</si>
  <si>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</si>
  <si>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</si>
  <si>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</si>
  <si>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</si>
  <si>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</si>
  <si>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</si>
  <si>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</si>
  <si>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</si>
  <si>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</si>
  <si>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</si>
  <si>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</si>
  <si>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</si>
  <si>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</si>
  <si>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</si>
  <si>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</si>
  <si>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</si>
  <si>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</si>
  <si>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</si>
  <si>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</si>
  <si>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</si>
  <si>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</si>
  <si>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</si>
  <si>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</si>
  <si>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</si>
  <si>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</si>
  <si>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</si>
  <si>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</si>
  <si>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</si>
  <si>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</si>
  <si>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</si>
  <si>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</si>
  <si>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</si>
  <si>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</si>
  <si>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</si>
  <si>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</si>
  <si>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</si>
  <si>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</si>
  <si>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</si>
  <si>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</si>
  <si>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</si>
  <si>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</si>
  <si>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</si>
  <si>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</si>
  <si>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</si>
  <si>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</si>
  <si>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</si>
  <si>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</si>
  <si>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</si>
  <si>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</si>
  <si>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</si>
  <si>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</si>
  <si>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</si>
  <si>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</si>
  <si>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</si>
  <si>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</si>
  <si>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</si>
  <si>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</si>
  <si>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</si>
  <si>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</si>
  <si>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</si>
  <si>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</si>
  <si>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</si>
  <si>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</si>
  <si>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</si>
  <si>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</si>
  <si>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</si>
  <si>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</si>
  <si>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</si>
  <si>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</si>
  <si>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</si>
  <si>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</si>
  <si>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</si>
  <si>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</si>
  <si>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</si>
  <si>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</si>
  <si>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</si>
  <si>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</si>
  <si>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</si>
  <si>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</si>
  <si>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</si>
  <si>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</si>
  <si>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</si>
  <si>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</si>
  <si>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</si>
  <si>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</si>
  <si>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</si>
  <si>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</si>
  <si>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</si>
  <si>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</si>
  <si>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</si>
  <si>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</si>
  <si>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</si>
  <si>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</si>
  <si>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</si>
  <si>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</si>
  <si>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</si>
  <si>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</si>
  <si>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</si>
  <si>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</si>
  <si>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</si>
  <si>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</si>
  <si>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</si>
  <si>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</si>
  <si>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</si>
  <si>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</si>
  <si>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</si>
  <si>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</si>
  <si>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</si>
  <si>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</si>
  <si>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</si>
  <si>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</si>
  <si>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</si>
  <si>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</si>
  <si>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</si>
  <si>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</si>
  <si>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</si>
  <si>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</si>
  <si>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</si>
  <si>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</si>
  <si>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</si>
  <si>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</si>
  <si>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</si>
  <si>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</si>
  <si>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</si>
  <si>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</si>
  <si>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</si>
  <si>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</si>
  <si>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</si>
  <si>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</si>
  <si>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</si>
  <si>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</si>
  <si>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</si>
  <si>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</si>
  <si>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</si>
  <si>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</si>
  <si>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</si>
  <si>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</si>
  <si>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</si>
  <si>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</si>
  <si>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</si>
  <si>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</si>
  <si>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</si>
  <si>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</si>
  <si>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</si>
  <si>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</si>
  <si>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</si>
  <si>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</si>
  <si>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</si>
  <si>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</si>
  <si>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</si>
  <si>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</si>
  <si>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</si>
  <si>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</si>
  <si>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</si>
  <si>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</si>
  <si>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</si>
  <si>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</si>
  <si>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</si>
  <si>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</si>
  <si>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</si>
  <si>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</si>
  <si>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</si>
  <si>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</si>
  <si>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</si>
  <si>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</si>
  <si>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</si>
  <si>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</si>
  <si>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</si>
  <si>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</si>
  <si>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</si>
  <si>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</si>
  <si>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</si>
  <si>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</si>
  <si>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</si>
  <si>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</si>
  <si>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</si>
  <si>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</si>
  <si>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</si>
  <si>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</si>
  <si>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</si>
  <si>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</si>
  <si>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</si>
  <si>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</si>
  <si>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</si>
  <si>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</si>
  <si>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</si>
  <si>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</si>
  <si>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</si>
  <si>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</si>
  <si>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</si>
  <si>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</si>
  <si>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</si>
  <si>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</si>
  <si>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</si>
  <si>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</si>
  <si>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</si>
  <si>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</si>
  <si>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</si>
  <si>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</si>
  <si>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</si>
  <si>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</si>
  <si>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</si>
  <si>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</si>
  <si>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</si>
  <si>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</si>
  <si>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</si>
  <si>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</si>
  <si>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</si>
  <si>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</si>
  <si>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</si>
  <si>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</si>
  <si>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</si>
  <si>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</si>
  <si>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</si>
  <si>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</si>
  <si>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</si>
  <si>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</si>
  <si>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</si>
  <si>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</si>
  <si>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</si>
  <si>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</si>
  <si>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</si>
  <si>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</si>
  <si>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</si>
  <si>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</si>
  <si>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</si>
  <si>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</si>
  <si>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</si>
  <si>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</si>
  <si>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</si>
  <si>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</si>
  <si>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</si>
  <si>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</si>
  <si>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</si>
  <si>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</si>
  <si>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</si>
  <si>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</si>
  <si>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</si>
  <si>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</si>
  <si>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</si>
  <si>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</si>
  <si>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</si>
  <si>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</si>
  <si>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</si>
  <si>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</si>
  <si>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</si>
  <si>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</si>
  <si>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</si>
  <si>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</si>
  <si>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</si>
  <si>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</si>
  <si>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</si>
  <si>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</si>
  <si>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</si>
  <si>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</si>
  <si>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</si>
  <si>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</si>
  <si>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</si>
  <si>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</si>
  <si>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</si>
  <si>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</si>
  <si>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</si>
  <si>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</si>
  <si>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</si>
  <si>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</si>
  <si>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</si>
  <si>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</si>
  <si>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</si>
  <si>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</si>
  <si>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</si>
  <si>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</si>
  <si>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</si>
  <si>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</si>
  <si>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</si>
  <si>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</si>
  <si>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</si>
  <si>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</si>
  <si>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</si>
  <si>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</si>
  <si>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</si>
  <si>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</si>
  <si>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</si>
  <si>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</si>
  <si>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</si>
  <si>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</si>
  <si>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</si>
  <si>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</si>
  <si>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</si>
  <si>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</si>
  <si>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</si>
  <si>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</si>
  <si>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</si>
  <si>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</si>
  <si>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</si>
  <si>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</si>
  <si>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</si>
  <si>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</si>
  <si>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</si>
  <si>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</si>
  <si>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</si>
  <si>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</si>
  <si>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</si>
  <si>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</si>
  <si>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</si>
  <si>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</si>
  <si>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</si>
  <si>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</si>
  <si>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</si>
  <si>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</si>
  <si>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</si>
  <si>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</si>
  <si>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</si>
  <si>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</si>
  <si>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</si>
  <si>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</si>
  <si>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</si>
  <si>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</si>
  <si>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</si>
  <si>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</si>
  <si>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</si>
  <si>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</si>
  <si>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</si>
  <si>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</si>
  <si>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</si>
  <si>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</si>
  <si>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</si>
  <si>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</si>
  <si>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</si>
  <si>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</si>
  <si>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</si>
  <si>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</si>
  <si>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</si>
  <si>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</si>
  <si>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</si>
  <si>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</si>
  <si>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</si>
  <si>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</si>
  <si>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</si>
  <si>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</si>
  <si>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</si>
  <si>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</si>
  <si>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</si>
  <si>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</si>
  <si>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</si>
  <si>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</si>
  <si>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</si>
  <si>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</si>
  <si>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</si>
  <si>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</si>
  <si>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</si>
  <si>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</si>
  <si>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</si>
  <si>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</si>
  <si>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</si>
  <si>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</si>
  <si>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</si>
  <si>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</si>
  <si>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</si>
  <si>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</si>
  <si>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</si>
  <si>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</si>
  <si>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</si>
  <si>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</si>
  <si>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</si>
  <si>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</si>
  <si>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</si>
  <si>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</si>
  <si>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</si>
  <si>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</si>
  <si>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</si>
  <si>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</si>
  <si>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</si>
  <si>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</si>
  <si>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</si>
  <si>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</si>
  <si>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</si>
  <si>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</si>
  <si>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</si>
  <si>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</si>
  <si>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</si>
  <si>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</si>
  <si>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</si>
  <si>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</si>
  <si>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</si>
  <si>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</si>
  <si>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</si>
  <si>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</si>
  <si>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</si>
  <si>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</si>
  <si>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</si>
  <si>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</si>
  <si>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</si>
  <si>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</si>
  <si>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</si>
  <si>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</si>
  <si>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</si>
  <si>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</si>
  <si>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</si>
  <si>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</si>
  <si>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</si>
  <si>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</si>
  <si>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</si>
  <si>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</si>
  <si>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</si>
  <si>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</si>
  <si>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</si>
  <si>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</si>
  <si>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</si>
  <si>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</si>
  <si>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</si>
  <si>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</si>
  <si>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</si>
  <si>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</si>
  <si>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</si>
  <si>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</si>
  <si>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</si>
  <si>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</si>
  <si>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</si>
  <si>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</si>
  <si>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</si>
  <si>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</si>
  <si>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</si>
  <si>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</si>
  <si>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</si>
  <si>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</si>
  <si>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</si>
  <si>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</si>
  <si>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</si>
  <si>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</si>
  <si>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</si>
  <si>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</si>
  <si>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</si>
  <si>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</si>
  <si>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</si>
  <si>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</si>
  <si>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</si>
  <si>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</si>
  <si>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</si>
  <si>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</si>
  <si>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</si>
  <si>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</si>
  <si>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</si>
  <si>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</si>
  <si>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</si>
  <si>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</si>
  <si>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</si>
  <si>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</si>
  <si>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</si>
  <si>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</si>
  <si>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</si>
  <si>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</si>
  <si>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</si>
  <si>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</si>
  <si>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</si>
  <si>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</si>
  <si>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</si>
  <si>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</si>
  <si>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</si>
  <si>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</si>
  <si>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</si>
  <si>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</si>
  <si>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</si>
  <si>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</si>
  <si>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</si>
  <si>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</si>
  <si>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</si>
  <si>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</si>
  <si>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</si>
  <si>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</si>
  <si>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</si>
  <si>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</si>
  <si>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</si>
  <si>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</si>
  <si>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</si>
  <si>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</si>
  <si>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</si>
  <si>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</si>
  <si>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</si>
  <si>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</si>
  <si>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</si>
  <si>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</si>
  <si>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</si>
  <si>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</si>
  <si>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</si>
  <si>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</si>
  <si>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</si>
  <si>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</si>
  <si>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</si>
  <si>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</si>
  <si>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</si>
  <si>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</si>
  <si>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</si>
  <si>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</si>
  <si>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</si>
  <si>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</si>
  <si>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</si>
  <si>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</si>
  <si>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</si>
  <si>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</si>
  <si>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</si>
  <si>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</si>
  <si>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</si>
  <si>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</si>
  <si>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</si>
  <si>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</si>
  <si>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</si>
  <si>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</si>
  <si>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</si>
  <si>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</si>
  <si>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</si>
  <si>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</si>
  <si>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</si>
  <si>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</si>
  <si>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</si>
  <si>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</si>
  <si>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</si>
  <si>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</si>
  <si>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</si>
  <si>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</si>
  <si>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</si>
  <si>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</si>
  <si>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</si>
  <si>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</si>
  <si>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</si>
  <si>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</si>
  <si>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</si>
  <si>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</si>
  <si>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</si>
  <si>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</si>
  <si>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</si>
  <si>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</si>
  <si>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</si>
  <si>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</si>
  <si>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</si>
  <si>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</si>
  <si>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</si>
  <si>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</si>
  <si>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</si>
  <si>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</si>
  <si>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</si>
  <si>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</si>
  <si>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</si>
  <si>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</si>
  <si>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</si>
  <si>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</si>
  <si>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</si>
  <si>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</si>
  <si>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</si>
  <si>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</si>
  <si>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</si>
  <si>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</si>
  <si>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</si>
  <si>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</si>
  <si>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</si>
  <si>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</si>
  <si>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</si>
  <si>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</si>
  <si>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</si>
  <si>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</si>
  <si>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</si>
  <si>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</si>
  <si>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</si>
  <si>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</si>
  <si>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</si>
  <si>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</si>
  <si>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</si>
  <si>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</si>
  <si>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</si>
  <si>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</si>
  <si>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</si>
  <si>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</si>
  <si>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</si>
  <si>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</si>
  <si>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</si>
  <si>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</si>
  <si>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</si>
  <si>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</si>
  <si>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</si>
  <si>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</si>
  <si>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</si>
  <si>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</si>
  <si>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</si>
  <si>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</si>
  <si>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</si>
  <si>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</si>
  <si>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</si>
  <si>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</si>
  <si>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</si>
  <si>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</si>
  <si>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</si>
  <si>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</si>
  <si>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</si>
  <si>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</si>
  <si>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</si>
  <si>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</si>
  <si>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</si>
  <si>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</si>
  <si>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</si>
  <si>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</si>
  <si>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</si>
  <si>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</si>
  <si>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</si>
  <si>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</si>
  <si>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</si>
  <si>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</si>
  <si>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</si>
  <si>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</si>
  <si>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</si>
  <si>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</si>
  <si>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</si>
  <si>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</si>
  <si>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</si>
  <si>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</si>
  <si>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</si>
  <si>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</si>
  <si>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</si>
  <si>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</si>
  <si>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</si>
  <si>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</si>
  <si>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</si>
  <si>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</si>
  <si>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</si>
  <si>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</si>
  <si>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</si>
  <si>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</si>
  <si>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</si>
  <si>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</si>
  <si>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</si>
  <si>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</si>
  <si>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</si>
  <si>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</si>
  <si>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</si>
  <si>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</si>
  <si>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</si>
  <si>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</si>
  <si>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</si>
  <si>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</si>
  <si>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</si>
  <si>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</si>
  <si>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</si>
  <si>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</si>
  <si>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</si>
  <si>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</si>
  <si>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</si>
  <si>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</si>
  <si>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</si>
  <si>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</si>
  <si>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</si>
  <si>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</si>
  <si>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</si>
  <si>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</si>
  <si>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</si>
  <si>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</si>
  <si>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</si>
  <si>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</si>
  <si>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</si>
  <si>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</si>
  <si>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</si>
  <si>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</si>
  <si>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</si>
  <si>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</si>
  <si>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</si>
  <si>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</si>
  <si>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</si>
  <si>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</si>
  <si>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</si>
  <si>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</si>
  <si>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</si>
  <si>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</si>
  <si>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</si>
  <si>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</si>
  <si>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</si>
  <si>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</si>
  <si>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</si>
  <si>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</si>
  <si>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</si>
  <si>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</si>
  <si>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</si>
  <si>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</si>
  <si>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</si>
  <si>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</si>
  <si>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</si>
  <si>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</si>
  <si>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</si>
  <si>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</si>
  <si>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</si>
  <si>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</si>
  <si>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</si>
  <si>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</si>
  <si>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</si>
  <si>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</si>
  <si>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</si>
  <si>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</si>
  <si>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</si>
  <si>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</si>
  <si>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</si>
  <si>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</si>
  <si>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</si>
  <si>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</si>
  <si>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</si>
  <si>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</si>
  <si>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</si>
  <si>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</si>
  <si>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</si>
  <si>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</si>
  <si>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</si>
  <si>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</si>
  <si>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</si>
  <si>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</si>
  <si>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</si>
  <si>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</si>
  <si>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</si>
  <si>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</si>
  <si>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</si>
  <si>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</si>
  <si>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</si>
  <si>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</si>
  <si>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</si>
  <si>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</si>
  <si>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</si>
  <si>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</si>
  <si>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</si>
  <si>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</si>
  <si>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</si>
  <si>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</si>
  <si>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</si>
  <si>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</si>
  <si>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</si>
  <si>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</si>
  <si>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</si>
  <si>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</si>
  <si>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</si>
  <si>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</si>
  <si>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</si>
  <si>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</si>
  <si>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</si>
  <si>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</si>
  <si>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</si>
  <si>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</si>
  <si>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</si>
  <si>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</si>
  <si>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</si>
  <si>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</si>
  <si>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</si>
  <si>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</si>
  <si>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</si>
  <si>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</si>
  <si>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</si>
  <si>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</si>
  <si>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</si>
  <si>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</si>
  <si>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</si>
  <si>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</si>
  <si>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</si>
  <si>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</si>
  <si>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</si>
  <si>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</si>
  <si>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</si>
  <si>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</si>
  <si>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</si>
  <si>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</si>
  <si>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</si>
  <si>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</si>
  <si>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</si>
  <si>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</si>
  <si>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</si>
  <si>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</si>
  <si>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</si>
  <si>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</si>
  <si>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</si>
  <si>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</si>
  <si>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</si>
  <si>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</si>
  <si>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</si>
  <si>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</si>
  <si>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</si>
  <si>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</si>
  <si>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</si>
  <si>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</si>
  <si>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</si>
  <si>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</si>
  <si>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</si>
  <si>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</si>
  <si>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</si>
  <si>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</si>
  <si>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</si>
  <si>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</si>
  <si>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</si>
  <si>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</si>
  <si>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</si>
  <si>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</si>
  <si>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</si>
  <si>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</si>
  <si>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</si>
  <si>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</si>
  <si>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</si>
  <si>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</si>
  <si>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</si>
  <si>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</si>
  <si>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</si>
  <si>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</si>
  <si>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</si>
  <si>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</si>
  <si>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</si>
  <si>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</si>
  <si>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</si>
  <si>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</si>
  <si>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</si>
  <si>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</si>
  <si>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</si>
  <si>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</si>
  <si>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</si>
  <si>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</si>
  <si>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</si>
  <si>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</si>
  <si>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</si>
  <si>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</si>
  <si>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</si>
  <si>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</si>
  <si>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</si>
  <si>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</si>
  <si>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</si>
  <si>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</si>
  <si>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</si>
  <si>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</si>
  <si>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</si>
  <si>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</si>
  <si>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</si>
  <si>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</si>
  <si>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</si>
  <si>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</si>
  <si>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</si>
  <si>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</si>
  <si>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</si>
  <si>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</si>
  <si>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</si>
  <si>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</si>
  <si>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</si>
  <si>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</si>
  <si>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</si>
  <si>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</si>
  <si>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</si>
  <si>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</si>
  <si>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</si>
  <si>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</si>
  <si>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</si>
  <si>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</si>
  <si>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</si>
  <si>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</si>
  <si>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</si>
  <si>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</si>
  <si>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</si>
  <si>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</si>
  <si>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</si>
  <si>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</si>
  <si>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</si>
  <si>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</si>
  <si>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</si>
  <si>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</si>
  <si>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</si>
  <si>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</si>
  <si>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</si>
  <si>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</si>
  <si>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</si>
  <si>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</si>
  <si>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</si>
  <si>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</si>
  <si>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</si>
  <si>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</si>
  <si>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</si>
  <si>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</si>
  <si>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</si>
  <si>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</si>
  <si>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</si>
  <si>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</si>
  <si>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</si>
  <si>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</si>
  <si>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</si>
  <si>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</si>
  <si>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</si>
  <si>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</si>
  <si>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</si>
  <si>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</si>
  <si>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</si>
  <si>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</si>
  <si>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</si>
  <si>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</si>
  <si>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</si>
  <si>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</si>
  <si>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</si>
  <si>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</si>
  <si>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</si>
  <si>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</si>
  <si>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</si>
  <si>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</si>
  <si>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</si>
  <si>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</si>
  <si>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</si>
  <si>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</si>
  <si>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</si>
  <si>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</si>
  <si>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</si>
  <si>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</si>
  <si>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</si>
  <si>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</si>
  <si>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</si>
  <si>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</si>
  <si>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</si>
  <si>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</si>
  <si>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</si>
  <si>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</si>
  <si>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</si>
  <si>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</si>
  <si>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</si>
  <si>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</si>
  <si>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</si>
  <si>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</si>
  <si>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</si>
  <si>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</si>
  <si>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</si>
  <si>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</si>
  <si>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</si>
  <si>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</si>
  <si>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</si>
  <si>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</si>
  <si>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</si>
  <si>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</si>
  <si>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</si>
  <si>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</si>
  <si>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</si>
  <si>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</si>
  <si>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</si>
  <si>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</si>
  <si>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</si>
  <si>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</si>
  <si>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</si>
  <si>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</si>
  <si>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</si>
  <si>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</si>
  <si>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</si>
  <si>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</si>
  <si>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</si>
  <si>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</si>
  <si>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</si>
  <si>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</si>
  <si>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</si>
  <si>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</si>
  <si>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</si>
  <si>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</si>
  <si>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</si>
  <si>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</si>
  <si>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</si>
  <si>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</si>
  <si>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</si>
  <si>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</si>
  <si>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</si>
  <si>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</si>
  <si>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</si>
  <si>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</si>
  <si>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</si>
  <si>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</si>
  <si>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</si>
  <si>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</si>
  <si>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</si>
  <si>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</si>
  <si>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</si>
  <si>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</si>
  <si>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</si>
  <si>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</si>
  <si>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</si>
  <si>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</si>
  <si>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</si>
  <si>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</si>
  <si>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</si>
  <si>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</si>
  <si>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</si>
  <si>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</si>
  <si>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</si>
  <si>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</si>
  <si>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</si>
  <si>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</si>
  <si>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</si>
  <si>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</si>
  <si>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</si>
  <si>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</si>
  <si>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</si>
  <si>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</si>
  <si>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</si>
  <si>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</si>
  <si>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</si>
  <si>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</si>
  <si>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</si>
  <si>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</si>
  <si>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</si>
  <si>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</si>
  <si>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</si>
  <si>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</si>
  <si>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</si>
  <si>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</si>
  <si>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</si>
  <si>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</si>
  <si>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</si>
  <si>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</si>
  <si>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</si>
  <si>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</si>
  <si>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</si>
  <si>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</si>
  <si>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</si>
  <si>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</si>
  <si>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</si>
  <si>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</si>
  <si>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</si>
  <si>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</si>
  <si>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</si>
  <si>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</si>
  <si>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</si>
  <si>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</si>
  <si>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</si>
  <si>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</si>
  <si>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</si>
  <si>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</si>
  <si>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</si>
  <si>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</si>
  <si>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</si>
  <si>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</si>
  <si>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</si>
  <si>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</si>
  <si>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</si>
  <si>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</si>
  <si>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</si>
  <si>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</si>
  <si>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</si>
  <si>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</si>
  <si>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</si>
  <si>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</si>
  <si>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</si>
  <si>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</si>
  <si>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</si>
  <si>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</si>
  <si>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</si>
  <si>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</si>
  <si>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</si>
  <si>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</si>
  <si>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</si>
  <si>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</si>
  <si>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</si>
  <si>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</si>
  <si>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</si>
  <si>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</si>
  <si>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</si>
  <si>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</si>
  <si>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</si>
  <si>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</si>
  <si>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</si>
  <si>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</si>
  <si>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</si>
  <si>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</si>
  <si>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</si>
  <si>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</si>
  <si>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</si>
  <si>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</si>
  <si>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</si>
  <si>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</si>
  <si>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</si>
  <si>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</si>
  <si>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</si>
  <si>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</si>
  <si>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</si>
  <si>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</si>
  <si>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</si>
  <si>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</si>
  <si>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</si>
  <si>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</si>
  <si>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</si>
  <si>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</si>
  <si>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</si>
  <si>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</si>
  <si>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</si>
  <si>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</si>
  <si>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</si>
  <si>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</si>
  <si>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</si>
  <si>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</si>
  <si>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</si>
  <si>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</si>
  <si>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</si>
  <si>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</si>
  <si>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</si>
  <si>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</si>
  <si>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</si>
  <si>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</si>
  <si>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</si>
  <si>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</si>
  <si>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</si>
  <si>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</si>
  <si>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</si>
  <si>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</si>
  <si>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</si>
  <si>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</si>
  <si>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</si>
  <si>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</si>
  <si>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</si>
  <si>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</si>
  <si>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</si>
  <si>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</si>
  <si>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</si>
  <si>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</si>
  <si>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</si>
  <si>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</si>
  <si>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</si>
  <si>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</si>
  <si>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</si>
  <si>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</si>
  <si>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</si>
  <si>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</si>
  <si>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</si>
  <si>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</si>
  <si>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</si>
  <si>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</si>
  <si>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</si>
  <si>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</si>
  <si>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</si>
  <si>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</si>
  <si>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</si>
  <si>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</si>
  <si>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</si>
  <si>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</si>
  <si>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</si>
  <si>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</si>
  <si>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</si>
  <si>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</si>
  <si>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</si>
  <si>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</si>
  <si>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</si>
  <si>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</si>
  <si>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</si>
  <si>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</si>
  <si>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</si>
  <si>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</si>
  <si>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</si>
  <si>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</si>
  <si>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</si>
  <si>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</si>
  <si>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</si>
  <si>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</si>
  <si>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</si>
  <si>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</si>
  <si>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</si>
  <si>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</si>
  <si>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</si>
  <si>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</si>
  <si>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</si>
  <si>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</si>
  <si>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</si>
  <si>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</si>
  <si>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</si>
  <si>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</si>
  <si>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</si>
  <si>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</si>
  <si>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</si>
  <si>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</si>
  <si>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</si>
  <si>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</si>
  <si>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</si>
  <si>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</si>
  <si>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</si>
  <si>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</si>
  <si>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</si>
  <si>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</si>
  <si>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</si>
  <si>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</si>
  <si>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</si>
  <si>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</si>
  <si>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</si>
  <si>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</si>
  <si>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</si>
  <si>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</si>
  <si>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</si>
  <si>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</si>
  <si>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</si>
  <si>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</si>
  <si>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</si>
  <si>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</si>
  <si>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</si>
  <si>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</si>
  <si>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</si>
  <si>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</si>
  <si>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</si>
  <si>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</si>
  <si>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</si>
  <si>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</si>
  <si>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</si>
  <si>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</si>
  <si>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</si>
  <si>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</si>
  <si>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</si>
  <si>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</si>
  <si>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</si>
  <si>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</si>
  <si>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</si>
  <si>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</si>
  <si>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</si>
  <si>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</si>
  <si>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</si>
  <si>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</si>
  <si>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</si>
  <si>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</si>
  <si>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</si>
  <si>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</si>
  <si>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</si>
  <si>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</si>
  <si>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</si>
  <si>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</si>
  <si>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</si>
  <si>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</si>
  <si>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</si>
  <si>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</si>
  <si>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</si>
  <si>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</si>
  <si>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</si>
  <si>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</si>
  <si>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</si>
  <si>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</si>
  <si>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</si>
  <si>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</si>
  <si>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</si>
  <si>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</si>
  <si>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</si>
  <si>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</si>
  <si>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</si>
  <si>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</si>
  <si>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</si>
  <si>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</si>
  <si>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</si>
  <si>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</si>
  <si>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</si>
  <si>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</si>
  <si>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</si>
  <si>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</si>
  <si>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</si>
  <si>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</si>
  <si>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</si>
  <si>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</si>
  <si>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</si>
  <si>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</si>
  <si>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</si>
  <si>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</si>
  <si>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</si>
  <si>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</si>
  <si>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</si>
  <si>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</si>
  <si>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</si>
  <si>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</si>
  <si>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</si>
  <si>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</si>
  <si>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</si>
  <si>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</si>
  <si>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</si>
  <si>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</si>
  <si>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</si>
  <si>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</si>
  <si>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</si>
  <si>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</si>
  <si>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</si>
  <si>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</si>
  <si>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</si>
  <si>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</si>
  <si>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</si>
  <si>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</si>
  <si>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</si>
  <si>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</si>
  <si>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</si>
  <si>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</si>
  <si>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</si>
  <si>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</si>
  <si>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</si>
  <si>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</si>
  <si>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</si>
  <si>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</si>
  <si>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</si>
  <si>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</si>
  <si>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</si>
  <si>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</si>
  <si>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</si>
  <si>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</si>
  <si>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</si>
  <si>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</si>
  <si>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</si>
  <si>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</si>
  <si>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</si>
  <si>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</si>
  <si>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</si>
  <si>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</si>
  <si>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</si>
  <si>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</si>
  <si>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</si>
  <si>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</si>
  <si>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</si>
  <si>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</si>
  <si>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</si>
  <si>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</si>
  <si>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</si>
  <si>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</si>
  <si>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</si>
  <si>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</si>
  <si>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</si>
  <si>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</si>
  <si>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</si>
  <si>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</si>
  <si>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</si>
  <si>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</si>
  <si>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</si>
  <si>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</si>
  <si>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</si>
  <si>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</si>
  <si>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</si>
  <si>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</si>
  <si>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</si>
  <si>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</si>
  <si>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</si>
  <si>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</si>
  <si>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</si>
  <si>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</si>
  <si>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</si>
  <si>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</si>
  <si>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</si>
  <si>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</si>
  <si>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</si>
  <si>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</si>
  <si>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</si>
  <si>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</si>
  <si>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</si>
  <si>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</si>
  <si>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</si>
  <si>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</si>
  <si>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</si>
  <si>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</si>
  <si>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</si>
  <si>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</si>
  <si>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</si>
  <si>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</si>
  <si>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</si>
  <si>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</si>
  <si>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</si>
  <si>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</si>
  <si>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</si>
  <si>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</si>
  <si>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</si>
  <si>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</si>
  <si>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</si>
  <si>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</si>
  <si>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</si>
  <si>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</si>
  <si>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</si>
  <si>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</si>
  <si>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</si>
  <si>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</si>
  <si>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</si>
  <si>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</si>
  <si>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</si>
  <si>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</si>
  <si>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</si>
  <si>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</si>
  <si>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</si>
  <si>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</si>
  <si>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</si>
  <si>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</si>
  <si>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</si>
  <si>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</si>
  <si>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</si>
  <si>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</si>
  <si>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</si>
  <si>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</si>
  <si>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</si>
  <si>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</si>
  <si>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</si>
  <si>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</si>
  <si>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</si>
  <si>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</si>
  <si>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</si>
  <si>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</si>
  <si>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</si>
  <si>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</si>
  <si>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</si>
  <si>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</si>
  <si>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</si>
  <si>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</si>
  <si>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</si>
  <si>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</si>
  <si>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</si>
  <si>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</si>
  <si>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</si>
  <si>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</si>
  <si>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</si>
  <si>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</si>
  <si>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</si>
  <si>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</si>
  <si>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</si>
  <si>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</si>
  <si>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</si>
  <si>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</si>
  <si>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</si>
  <si>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</si>
  <si>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</si>
  <si>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</si>
  <si>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</si>
  <si>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</si>
  <si>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</si>
  <si>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</si>
  <si>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</si>
  <si>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</si>
  <si>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</si>
  <si>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</si>
  <si>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</si>
  <si>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</si>
  <si>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</si>
  <si>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</si>
  <si>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</si>
  <si>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</si>
  <si>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</si>
  <si>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</si>
  <si>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</si>
  <si>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</si>
  <si>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</si>
  <si>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</si>
  <si>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</si>
  <si>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</si>
  <si>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</si>
  <si>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</si>
  <si>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</si>
  <si>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</si>
  <si>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</si>
  <si>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</si>
  <si>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</si>
  <si>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</si>
  <si>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</si>
  <si>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</si>
  <si>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</si>
  <si>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</si>
  <si>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</si>
  <si>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</si>
  <si>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</si>
  <si>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</si>
  <si>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</si>
  <si>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</si>
  <si>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</si>
  <si>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</si>
  <si>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</si>
  <si>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</si>
  <si>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</si>
  <si>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</si>
  <si>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</si>
  <si>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</si>
  <si>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</si>
  <si>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</si>
  <si>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</si>
  <si>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</si>
  <si>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</si>
  <si>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</si>
  <si>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</si>
  <si>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</si>
  <si>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</si>
  <si>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</si>
  <si>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</si>
  <si>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</si>
  <si>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</si>
  <si>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</si>
  <si>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</si>
  <si>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</si>
  <si>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</si>
  <si>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</si>
  <si>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</si>
  <si>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</si>
  <si>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</si>
  <si>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</si>
  <si>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</si>
  <si>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</si>
  <si>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</si>
  <si>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</si>
  <si>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</si>
  <si>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</si>
  <si>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</si>
  <si>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</si>
  <si>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</si>
  <si>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</si>
  <si>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</si>
  <si>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</si>
  <si>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</si>
  <si>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</si>
  <si>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</si>
  <si>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</si>
  <si>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</si>
  <si>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</si>
  <si>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</si>
  <si>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</si>
  <si>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</si>
  <si>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</si>
  <si>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</si>
  <si>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</si>
  <si>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</si>
  <si>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</si>
  <si>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</si>
  <si>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</si>
  <si>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</si>
  <si>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</si>
  <si>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</si>
  <si>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</si>
  <si>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</si>
  <si>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</si>
  <si>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</si>
  <si>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</si>
  <si>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</si>
  <si>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</si>
  <si>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</si>
  <si>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</si>
  <si>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</si>
  <si>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</si>
  <si>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</si>
  <si>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</si>
  <si>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</si>
  <si>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</si>
  <si>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</si>
  <si>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</si>
  <si>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</si>
  <si>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</si>
  <si>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</si>
  <si>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</si>
  <si>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</si>
  <si>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</si>
  <si>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</si>
  <si>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</si>
  <si>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</si>
  <si>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</si>
  <si>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</si>
  <si>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</si>
  <si>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</si>
  <si>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</si>
  <si>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</si>
  <si>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</si>
  <si>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</si>
  <si>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</si>
  <si>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</si>
  <si>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</si>
  <si>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</si>
  <si>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</si>
  <si>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</si>
  <si>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</si>
  <si>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</si>
  <si>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</si>
  <si>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</si>
  <si>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</si>
  <si>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</si>
  <si>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</si>
  <si>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</si>
  <si>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</si>
  <si>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</si>
  <si>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</si>
  <si>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</si>
  <si>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</si>
  <si>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</si>
  <si>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</si>
  <si>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</si>
  <si>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</si>
  <si>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</si>
  <si>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</si>
  <si>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</si>
  <si>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</si>
  <si>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</si>
  <si>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</si>
  <si>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</si>
  <si>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</si>
  <si>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</si>
  <si>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</si>
  <si>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</si>
  <si>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</si>
  <si>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</si>
  <si>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</si>
  <si>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</si>
  <si>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</si>
  <si>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</si>
  <si>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</si>
  <si>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</si>
  <si>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</si>
  <si>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</si>
  <si>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</si>
  <si>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</si>
  <si>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</si>
  <si>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</si>
  <si>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</si>
  <si>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</si>
  <si>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</si>
  <si>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</si>
  <si>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</si>
  <si>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</si>
  <si>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</si>
  <si>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</si>
  <si>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</si>
  <si>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</si>
  <si>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</si>
  <si>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</si>
  <si>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</si>
  <si>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</si>
  <si>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</si>
  <si>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</si>
  <si>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</si>
  <si>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</si>
  <si>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</si>
  <si>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</si>
  <si>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</si>
  <si>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</si>
  <si>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</si>
  <si>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</si>
  <si>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</si>
  <si>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</si>
  <si>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</si>
  <si>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</si>
  <si>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</si>
  <si>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</si>
  <si>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</si>
  <si>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</si>
  <si>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</si>
  <si>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</si>
  <si>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</si>
  <si>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</si>
  <si>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</si>
  <si>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</si>
  <si>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</si>
  <si>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</si>
  <si>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</si>
  <si>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</si>
  <si>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</si>
  <si>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</si>
  <si>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</si>
  <si>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</si>
  <si>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</si>
  <si>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</si>
  <si>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</si>
  <si>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</si>
  <si>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</si>
  <si>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</si>
  <si>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</si>
  <si>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</si>
  <si>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</si>
  <si>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</si>
  <si>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</si>
  <si>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</si>
  <si>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</si>
  <si>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</si>
  <si>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</si>
  <si>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</si>
  <si>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</si>
  <si>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</si>
  <si>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</si>
  <si>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</si>
  <si>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</si>
  <si>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</si>
  <si>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</si>
  <si>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</si>
  <si>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</si>
  <si>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</si>
  <si>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</si>
  <si>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</si>
  <si>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</si>
  <si>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</si>
  <si>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</si>
  <si>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</si>
  <si>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</si>
  <si>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</si>
  <si>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</si>
  <si>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</si>
  <si>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</si>
  <si>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</si>
  <si>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</si>
  <si>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</si>
  <si>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</si>
  <si>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</si>
  <si>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</si>
  <si>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</si>
  <si>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</si>
  <si>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</si>
  <si>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</si>
  <si>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</si>
  <si>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</si>
  <si>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</si>
  <si>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</si>
  <si>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</si>
  <si>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</si>
  <si>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</si>
  <si>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</si>
  <si>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</si>
  <si>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</si>
  <si>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</si>
  <si>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</si>
  <si>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</si>
  <si>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</si>
  <si>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</si>
  <si>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</si>
  <si>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</si>
  <si>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</si>
  <si>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</si>
  <si>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</si>
  <si>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</si>
  <si>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</si>
  <si>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</si>
  <si>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</si>
  <si>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</si>
  <si>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</si>
  <si>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</si>
  <si>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</si>
  <si>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</si>
  <si>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</si>
  <si>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</si>
  <si>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</si>
  <si>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</si>
  <si>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</si>
  <si>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</si>
  <si>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</si>
  <si>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</si>
  <si>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</si>
  <si>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</si>
  <si>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</si>
  <si>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</si>
  <si>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</si>
  <si>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</si>
  <si>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</si>
  <si>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</si>
  <si>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</si>
  <si>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</si>
  <si>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</si>
  <si>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</si>
  <si>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</si>
  <si>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</si>
  <si>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</si>
  <si>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</si>
  <si>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</si>
  <si>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</si>
  <si>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</si>
  <si>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</si>
  <si>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</si>
  <si>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</si>
  <si>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</si>
  <si>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</si>
  <si>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</si>
  <si>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</si>
  <si>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</si>
  <si>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</si>
  <si>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</si>
  <si>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</si>
  <si>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</si>
  <si>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</si>
  <si>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</si>
  <si>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</si>
  <si>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</si>
  <si>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</si>
  <si>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</si>
  <si>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</si>
  <si>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</si>
  <si>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</si>
  <si>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</si>
  <si>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</si>
  <si>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</si>
  <si>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</si>
  <si>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</si>
  <si>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</si>
  <si>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</si>
  <si>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</si>
  <si>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</si>
  <si>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</si>
  <si>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</si>
  <si>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</si>
  <si>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</si>
  <si>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</si>
  <si>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</si>
  <si>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</si>
  <si>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</si>
  <si>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</si>
  <si>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</si>
  <si>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</si>
  <si>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</si>
  <si>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</si>
  <si>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</si>
  <si>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</si>
  <si>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</si>
  <si>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</si>
  <si>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</si>
  <si>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</si>
  <si>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</si>
  <si>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</si>
  <si>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</si>
  <si>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</si>
  <si>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</si>
  <si>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</si>
  <si>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</si>
  <si>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</si>
  <si>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</si>
  <si>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</si>
  <si>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</si>
  <si>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</si>
  <si>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</si>
  <si>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</si>
  <si>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</si>
  <si>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</si>
  <si>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</si>
  <si>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</si>
  <si>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</si>
  <si>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</si>
  <si>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</si>
  <si>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</si>
  <si>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</si>
  <si>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</si>
  <si>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</si>
  <si>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</si>
  <si>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</si>
  <si>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</si>
  <si>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</si>
  <si>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</si>
  <si>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</si>
  <si>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</si>
  <si>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</si>
  <si>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</si>
  <si>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</si>
  <si>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</si>
  <si>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</si>
  <si>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</si>
  <si>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</si>
  <si>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</si>
  <si>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</si>
  <si>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</si>
  <si>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</si>
  <si>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</si>
  <si>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</si>
  <si>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</si>
  <si>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</si>
  <si>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</si>
  <si>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</si>
  <si>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</si>
  <si>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</si>
  <si>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</si>
  <si>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</si>
  <si>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</si>
  <si>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</si>
  <si>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</si>
  <si>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</si>
  <si>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</si>
  <si>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</si>
  <si>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</si>
  <si>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</si>
  <si>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</si>
  <si>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</si>
  <si>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</si>
  <si>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</si>
  <si>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</si>
  <si>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</si>
  <si>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</si>
  <si>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</si>
  <si>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</si>
  <si>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</si>
  <si>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</si>
  <si>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</si>
  <si>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</si>
  <si>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</si>
  <si>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</si>
  <si>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</si>
  <si>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</si>
  <si>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</si>
  <si>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</si>
  <si>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</si>
  <si>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</si>
  <si>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</si>
  <si>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</si>
  <si>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</si>
  <si>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</si>
  <si>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</si>
  <si>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</si>
  <si>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</si>
  <si>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</si>
  <si>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</si>
  <si>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</si>
  <si>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</si>
  <si>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</si>
  <si>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</si>
  <si>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</si>
  <si>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</si>
  <si>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</si>
  <si>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</si>
  <si>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</si>
  <si>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</si>
  <si>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</si>
  <si>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</si>
  <si>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</si>
  <si>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</si>
  <si>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</si>
  <si>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</si>
  <si>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</si>
  <si>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</si>
  <si>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</si>
  <si>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</si>
  <si>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</si>
  <si>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</si>
  <si>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</si>
  <si>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</si>
  <si>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</si>
  <si>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</si>
  <si>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</si>
  <si>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</si>
  <si>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</si>
  <si>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</si>
  <si>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</si>
  <si>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</si>
  <si>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</si>
  <si>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</si>
  <si>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</si>
  <si>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</si>
  <si>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</si>
  <si>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</si>
  <si>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</si>
  <si>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</si>
  <si>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</si>
  <si>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</si>
  <si>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</si>
  <si>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</si>
  <si>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</si>
  <si>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</si>
  <si>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</si>
  <si>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</si>
  <si>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</si>
  <si>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</si>
  <si>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</si>
  <si>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</si>
  <si>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</si>
  <si>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</si>
  <si>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</si>
  <si>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</si>
  <si>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</si>
  <si>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</si>
  <si>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</si>
  <si>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</si>
  <si>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</si>
  <si>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</si>
  <si>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</si>
  <si>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</si>
  <si>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</si>
  <si>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</si>
  <si>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</si>
  <si>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</si>
  <si>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</si>
  <si>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</si>
  <si>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</si>
  <si>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</si>
  <si>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</si>
  <si>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</si>
  <si>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</si>
  <si>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</si>
  <si>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</si>
  <si>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</si>
  <si>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</si>
  <si>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</si>
  <si>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</si>
  <si>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</si>
  <si>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</si>
  <si>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</si>
  <si>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</si>
  <si>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</si>
  <si>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</si>
  <si>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</si>
  <si>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</si>
  <si>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</si>
  <si>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</si>
  <si>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</si>
  <si>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</si>
  <si>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</si>
  <si>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</si>
  <si>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</si>
  <si>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</si>
  <si>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</si>
  <si>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</si>
  <si>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</si>
  <si>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</si>
  <si>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</si>
  <si>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</si>
  <si>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</si>
  <si>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</si>
  <si>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</si>
  <si>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</si>
  <si>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</si>
  <si>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</si>
  <si>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</si>
  <si>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</si>
  <si>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</si>
  <si>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</si>
  <si>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</si>
  <si>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</si>
  <si>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</si>
  <si>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</si>
  <si>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</si>
  <si>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</si>
  <si>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</si>
  <si>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</si>
  <si>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</si>
  <si>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</si>
  <si>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</si>
  <si>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</si>
  <si>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</si>
  <si>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</si>
  <si>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</si>
  <si>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</si>
  <si>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</si>
  <si>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</si>
  <si>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</si>
  <si>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</si>
  <si>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</si>
  <si>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</si>
  <si>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</si>
  <si>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</si>
  <si>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</si>
  <si>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</si>
  <si>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</si>
  <si>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</si>
  <si>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</si>
  <si>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</si>
  <si>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</si>
  <si>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</si>
  <si>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</si>
  <si>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</si>
  <si>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</si>
  <si>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</si>
  <si>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</si>
  <si>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</si>
  <si>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</si>
  <si>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</si>
  <si>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</si>
  <si>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</si>
  <si>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</si>
  <si>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</si>
  <si>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</si>
  <si>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</si>
  <si>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</si>
  <si>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</si>
  <si>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</si>
  <si>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</si>
  <si>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</si>
  <si>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</si>
  <si>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</si>
  <si>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</si>
  <si>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</si>
  <si>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</si>
  <si>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</si>
  <si>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</si>
  <si>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</si>
  <si>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</si>
  <si>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</si>
  <si>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</si>
  <si>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</si>
  <si>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</si>
  <si>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</si>
  <si>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</si>
  <si>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</si>
  <si>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</si>
  <si>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</si>
  <si>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</si>
  <si>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</si>
  <si>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</si>
  <si>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</si>
  <si>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</si>
  <si>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</si>
  <si>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</si>
  <si>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</si>
  <si>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</si>
  <si>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</si>
  <si>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</si>
  <si>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</si>
  <si>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</si>
  <si>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</si>
  <si>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</si>
  <si>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</si>
  <si>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</si>
  <si>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</si>
  <si>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</si>
  <si>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</si>
  <si>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</si>
  <si>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</si>
  <si>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</si>
  <si>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</si>
  <si>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</si>
  <si>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</si>
  <si>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</si>
  <si>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</si>
  <si>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</si>
  <si>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</si>
  <si>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</si>
  <si>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</si>
  <si>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</si>
  <si>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</si>
  <si>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</si>
  <si>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</si>
  <si>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</si>
  <si>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</si>
  <si>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</si>
  <si>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</si>
  <si>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</si>
  <si>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</si>
  <si>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</si>
  <si>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</si>
  <si>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</si>
  <si>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</si>
  <si>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</si>
  <si>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</si>
  <si>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</si>
  <si>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</si>
  <si>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</si>
  <si>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</si>
  <si>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</si>
  <si>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</si>
  <si>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</si>
  <si>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</si>
  <si>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</si>
  <si>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</si>
  <si>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</si>
  <si>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</si>
  <si>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</si>
  <si>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</si>
  <si>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</si>
  <si>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</si>
  <si>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</si>
  <si>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</si>
  <si>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</si>
  <si>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</si>
  <si>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</si>
  <si>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</si>
  <si>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</si>
  <si>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</si>
  <si>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</si>
  <si>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</si>
  <si>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</si>
  <si>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</si>
  <si>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</si>
  <si>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</si>
  <si>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</si>
  <si>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</si>
  <si>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</si>
  <si>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</si>
  <si>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</si>
  <si>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</si>
  <si>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</si>
  <si>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</si>
  <si>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</si>
  <si>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</si>
  <si>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</si>
  <si>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</si>
  <si>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</si>
  <si>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</si>
  <si>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</si>
  <si>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</si>
  <si>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</si>
  <si>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</si>
  <si>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</si>
  <si>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</si>
  <si>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</si>
  <si>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</si>
  <si>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</si>
  <si>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</si>
  <si>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</si>
  <si>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</si>
  <si>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</si>
  <si>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</si>
  <si>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</si>
  <si>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</si>
  <si>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</si>
  <si>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</si>
  <si>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</si>
  <si>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</si>
  <si>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</si>
  <si>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</si>
  <si>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</si>
  <si>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</si>
  <si>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</si>
  <si>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</si>
  <si>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</si>
  <si>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</si>
  <si>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</si>
  <si>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</si>
  <si>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</si>
  <si>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</si>
  <si>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</si>
  <si>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</si>
  <si>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</si>
  <si>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</si>
  <si>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</si>
  <si>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</si>
  <si>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</si>
  <si>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</si>
  <si>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</si>
  <si>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</si>
  <si>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</si>
  <si>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</si>
  <si>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</si>
  <si>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</si>
  <si>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</si>
  <si>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</si>
  <si>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</si>
  <si>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</si>
  <si>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</si>
  <si>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</si>
  <si>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</si>
  <si>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</si>
  <si>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</si>
  <si>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</si>
  <si>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</si>
  <si>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</si>
  <si>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</si>
  <si>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</si>
  <si>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</si>
  <si>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</si>
  <si>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</si>
  <si>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</si>
  <si>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</si>
  <si>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</si>
  <si>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</si>
  <si>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</si>
  <si>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</si>
  <si>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</si>
  <si>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</si>
  <si>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</si>
  <si>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</si>
  <si>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</si>
  <si>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</si>
  <si>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</si>
  <si>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</si>
  <si>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</si>
  <si>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</si>
  <si>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</si>
  <si>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</si>
  <si>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</si>
  <si>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</si>
  <si>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</si>
  <si>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</si>
  <si>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</si>
  <si>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</si>
  <si>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</si>
  <si>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</si>
  <si>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</si>
  <si>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</si>
  <si>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</si>
  <si>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</si>
  <si>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</si>
  <si>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</si>
  <si>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</si>
  <si>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</si>
  <si>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</si>
  <si>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</si>
  <si>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</si>
  <si>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</si>
  <si>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</si>
  <si>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</si>
  <si>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</si>
  <si>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</si>
  <si>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</si>
  <si>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</si>
  <si>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</si>
  <si>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</si>
  <si>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</si>
  <si>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</si>
  <si>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</si>
  <si>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</si>
  <si>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</si>
  <si>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</si>
  <si>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</si>
  <si>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</si>
  <si>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</si>
  <si>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</si>
  <si>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</si>
  <si>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</si>
  <si>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</si>
  <si>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</si>
  <si>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</si>
  <si>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</si>
  <si>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</si>
  <si>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</si>
  <si>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</si>
  <si>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</si>
  <si>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</si>
  <si>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</si>
  <si>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</si>
  <si>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</si>
  <si>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</si>
  <si>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</si>
  <si>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</si>
  <si>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</si>
  <si>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</si>
  <si>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</si>
  <si>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</si>
  <si>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</si>
  <si>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</si>
  <si>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</si>
  <si>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</si>
  <si>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</si>
  <si>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</si>
  <si>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</si>
  <si>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</si>
  <si>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</si>
  <si>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</si>
  <si>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</si>
  <si>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</si>
  <si>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</si>
  <si>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</si>
  <si>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</si>
  <si>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</si>
  <si>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</si>
  <si>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</si>
  <si>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</si>
  <si>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</si>
  <si>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</si>
  <si>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</si>
  <si>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</si>
  <si>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</si>
  <si>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</si>
  <si>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</si>
  <si>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</si>
  <si>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</si>
  <si>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</si>
  <si>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</si>
  <si>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</si>
  <si>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</si>
  <si>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</si>
  <si>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</si>
  <si>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</si>
  <si>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</si>
  <si>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</si>
  <si>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</si>
  <si>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</si>
  <si>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</si>
  <si>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</si>
  <si>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</si>
  <si>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</si>
  <si>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</si>
  <si>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</si>
  <si>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</si>
  <si>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</si>
  <si>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</si>
  <si>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</si>
  <si>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</si>
  <si>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</si>
  <si>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</si>
  <si>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</si>
  <si>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</si>
  <si>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</si>
  <si>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</si>
  <si>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</si>
  <si>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</si>
  <si>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</si>
  <si>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</si>
  <si>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</si>
  <si>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</si>
  <si>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</si>
  <si>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</si>
  <si>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</si>
  <si>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</si>
  <si>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</si>
  <si>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</si>
  <si>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</si>
  <si>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</si>
  <si>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</si>
  <si>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</si>
  <si>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</si>
  <si>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</si>
  <si>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</si>
  <si>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</si>
  <si>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</si>
  <si>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</si>
  <si>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</si>
  <si>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</si>
  <si>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</si>
  <si>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</si>
  <si>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</si>
  <si>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</si>
  <si>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</si>
  <si>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</si>
  <si>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</si>
  <si>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</si>
  <si>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</si>
  <si>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</si>
  <si>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</si>
  <si>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</si>
  <si>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</si>
  <si>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</si>
  <si>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</si>
  <si>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</si>
  <si>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</si>
  <si>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</si>
  <si>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</si>
  <si>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</si>
  <si>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</si>
  <si>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</si>
  <si>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</si>
  <si>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</si>
  <si>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</si>
  <si>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</si>
  <si>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</si>
  <si>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</si>
  <si>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</si>
  <si>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</si>
  <si>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</si>
  <si>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</si>
  <si>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</si>
  <si>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</si>
  <si>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</si>
  <si>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</si>
  <si>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</si>
  <si>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</si>
  <si>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</si>
  <si>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</si>
  <si>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</si>
  <si>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</si>
  <si>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</si>
  <si>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</si>
  <si>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</si>
  <si>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</si>
  <si>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</si>
  <si>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</si>
  <si>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</si>
  <si>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</si>
  <si>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</si>
  <si>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</si>
  <si>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</si>
  <si>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</si>
  <si>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</si>
  <si>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</si>
  <si>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</si>
  <si>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</si>
  <si>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</si>
  <si>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</si>
  <si>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</si>
  <si>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</si>
  <si>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</si>
  <si>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</si>
  <si>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</si>
  <si>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</si>
  <si>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</si>
  <si>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</si>
  <si>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</si>
  <si>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</si>
  <si>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</si>
  <si>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</si>
  <si>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</si>
  <si>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</si>
  <si>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</si>
  <si>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</si>
  <si>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</si>
  <si>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</si>
  <si>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</si>
  <si>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</si>
  <si>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</si>
  <si>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</si>
  <si>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</si>
  <si>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</si>
  <si>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</si>
  <si>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</si>
  <si>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</si>
  <si>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</si>
  <si>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</si>
  <si>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</si>
  <si>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</si>
  <si>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</si>
  <si>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</si>
  <si>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</si>
  <si>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</si>
  <si>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</si>
  <si>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</si>
  <si>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</si>
  <si>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</si>
  <si>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</si>
  <si>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</si>
  <si>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</si>
  <si>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</si>
  <si>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</si>
  <si>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</si>
  <si>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</si>
  <si>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</si>
  <si>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</si>
  <si>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</si>
  <si>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</si>
  <si>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</si>
  <si>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</si>
  <si>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</si>
  <si>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</si>
  <si>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</si>
  <si>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</si>
  <si>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</si>
  <si>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</si>
  <si>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</si>
  <si>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</si>
  <si>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</si>
  <si>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</si>
  <si>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</si>
  <si>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</si>
  <si>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</si>
  <si>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</si>
  <si>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</si>
  <si>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</si>
  <si>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</si>
  <si>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</si>
  <si>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</si>
  <si>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</si>
  <si>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</si>
  <si>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</si>
  <si>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</si>
  <si>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</si>
  <si>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</si>
  <si>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</si>
  <si>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</si>
  <si>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</si>
  <si>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</si>
  <si>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</si>
  <si>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</si>
  <si>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</si>
  <si>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</si>
  <si>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</si>
  <si>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</si>
  <si>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</si>
  <si>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</si>
  <si>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</si>
  <si>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</si>
  <si>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</si>
  <si>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</si>
  <si>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</si>
  <si>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</si>
  <si>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</si>
  <si>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</si>
  <si>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</si>
  <si>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</si>
  <si>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</si>
  <si>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</si>
  <si>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</si>
  <si>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</si>
  <si>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</si>
  <si>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</si>
  <si>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</si>
  <si>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</si>
  <si>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</si>
  <si>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</si>
  <si>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</si>
  <si>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</si>
  <si>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</si>
  <si>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</si>
  <si>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</si>
  <si>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</si>
  <si>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</si>
  <si>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</si>
  <si>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</si>
  <si>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</si>
  <si>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</si>
  <si>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</si>
  <si>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</si>
  <si>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</si>
  <si>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</si>
  <si>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</si>
  <si>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</si>
  <si>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</si>
  <si>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</si>
  <si>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</si>
  <si>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</si>
  <si>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</si>
  <si>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</si>
  <si>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</si>
  <si>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</si>
  <si>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</si>
  <si>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</si>
  <si>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</si>
  <si>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</si>
  <si>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</si>
  <si>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</si>
  <si>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</si>
  <si>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</si>
  <si>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</si>
  <si>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</si>
  <si>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</si>
  <si>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</si>
  <si>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</si>
  <si>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</si>
  <si>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</si>
  <si>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</si>
  <si>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</si>
  <si>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</si>
  <si>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</si>
  <si>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</si>
  <si>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</si>
  <si>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</si>
  <si>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</si>
  <si>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</si>
  <si>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</si>
  <si>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</si>
  <si>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</si>
  <si>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</si>
  <si>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</si>
  <si>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</si>
  <si>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</si>
  <si>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</si>
  <si>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</si>
  <si>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</si>
  <si>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</si>
  <si>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</si>
  <si>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</si>
  <si>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</si>
  <si>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</si>
  <si>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</si>
  <si>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</si>
  <si>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</si>
  <si>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</si>
  <si>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</si>
  <si>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</si>
  <si>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</si>
  <si>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</si>
  <si>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</si>
  <si>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</si>
  <si>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</si>
  <si>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</si>
  <si>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</si>
  <si>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</si>
  <si>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</si>
  <si>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</si>
  <si>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</si>
  <si>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</si>
  <si>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</si>
  <si>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</si>
  <si>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</si>
  <si>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</si>
  <si>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</si>
  <si>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</si>
  <si>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</si>
  <si>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</si>
  <si>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</si>
  <si>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</si>
  <si>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</si>
  <si>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</si>
  <si>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</si>
  <si>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</si>
  <si>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</si>
  <si>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</si>
  <si>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</si>
  <si>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</si>
  <si>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</si>
  <si>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</si>
  <si>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</si>
  <si>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</si>
  <si>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</si>
  <si>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</si>
  <si>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</si>
  <si>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</si>
  <si>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</si>
  <si>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</si>
  <si>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</si>
  <si>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</si>
  <si>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</si>
  <si>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</si>
  <si>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</si>
  <si>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</si>
  <si>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</si>
  <si>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</si>
  <si>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</si>
  <si>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</si>
  <si>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</si>
  <si>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</si>
  <si>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</si>
  <si>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</si>
  <si>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</si>
  <si>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</si>
  <si>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</si>
  <si>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</si>
  <si>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</si>
  <si>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</si>
  <si>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</si>
  <si>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</si>
  <si>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</si>
  <si>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</si>
  <si>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</si>
  <si>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</si>
  <si>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</si>
  <si>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</si>
  <si>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</si>
  <si>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</si>
  <si>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</si>
  <si>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</si>
  <si>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</si>
  <si>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</si>
  <si>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</si>
  <si>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</si>
  <si>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</si>
  <si>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</si>
  <si>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</si>
  <si>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</si>
  <si>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</si>
  <si>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</si>
  <si>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</si>
  <si>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</si>
  <si>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</si>
  <si>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</si>
  <si>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</si>
  <si>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</si>
  <si>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</si>
  <si>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</si>
  <si>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</si>
  <si>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</si>
  <si>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</si>
  <si>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</si>
  <si>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</si>
  <si>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</si>
  <si>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</si>
  <si>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</si>
  <si>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</si>
  <si>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</si>
  <si>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</si>
  <si>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</si>
  <si>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</si>
  <si>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</si>
  <si>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</si>
  <si>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</si>
  <si>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</si>
  <si>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</si>
  <si>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</si>
  <si>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</si>
  <si>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</si>
  <si>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</si>
  <si>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</si>
  <si>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</si>
  <si>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</si>
  <si>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</si>
  <si>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</si>
  <si>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</si>
  <si>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</si>
  <si>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</si>
  <si>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</si>
  <si>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</si>
  <si>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</si>
  <si>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</si>
  <si>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</si>
  <si>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</si>
  <si>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</si>
  <si>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</si>
  <si>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</si>
  <si>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</si>
  <si>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</si>
  <si>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</si>
  <si>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</si>
  <si>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</si>
  <si>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</si>
  <si>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</si>
  <si>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</si>
  <si>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</si>
  <si>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</si>
  <si>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</si>
  <si>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</si>
  <si>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</si>
  <si>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</si>
  <si>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</si>
  <si>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</si>
  <si>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</si>
  <si>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</si>
  <si>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</si>
  <si>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</si>
  <si>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</si>
  <si>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</si>
  <si>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</si>
  <si>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</si>
  <si>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</si>
  <si>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</si>
  <si>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</si>
  <si>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</si>
  <si>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</si>
  <si>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</si>
  <si>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</si>
  <si>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</si>
  <si>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</si>
  <si>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</si>
  <si>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</si>
  <si>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</si>
  <si>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</si>
  <si>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</si>
  <si>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</si>
  <si>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</si>
  <si>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</si>
  <si>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</si>
  <si>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</si>
  <si>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</si>
  <si>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</si>
  <si>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</si>
  <si>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</si>
  <si>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</si>
  <si>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</si>
  <si>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</si>
  <si>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</si>
  <si>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</si>
  <si>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</si>
  <si>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</si>
  <si>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</si>
  <si>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</si>
  <si>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</si>
  <si>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</si>
  <si>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</si>
  <si>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</si>
  <si>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</si>
  <si>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</si>
  <si>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</si>
  <si>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</si>
  <si>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</si>
  <si>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</si>
  <si>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</si>
  <si>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</si>
  <si>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</si>
  <si>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</si>
  <si>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</si>
  <si>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</si>
  <si>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</si>
  <si>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</si>
  <si>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</si>
  <si>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</si>
  <si>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</si>
  <si>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</si>
  <si>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</si>
  <si>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</si>
  <si>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</si>
  <si>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</si>
  <si>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</si>
  <si>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</si>
  <si>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</si>
  <si>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</si>
  <si>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</si>
  <si>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</si>
  <si>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</si>
  <si>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</si>
  <si>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</si>
  <si>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</si>
  <si>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</si>
  <si>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</si>
  <si>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</si>
  <si>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</si>
  <si>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</si>
  <si>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</si>
  <si>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</si>
  <si>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</si>
  <si>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</si>
  <si>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</si>
  <si>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</si>
  <si>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</si>
  <si>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</si>
  <si>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</si>
  <si>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</si>
  <si>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</si>
  <si>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</si>
  <si>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</si>
  <si>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</si>
  <si>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</si>
  <si>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</si>
  <si>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</si>
  <si>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</si>
  <si>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</si>
  <si>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</si>
  <si>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</si>
  <si>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</si>
  <si>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</si>
  <si>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</si>
  <si>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</si>
  <si>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</si>
  <si>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</si>
  <si>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</si>
  <si>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</si>
  <si>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</si>
  <si>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</si>
  <si>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</si>
  <si>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</si>
  <si>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</si>
  <si>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</si>
  <si>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</si>
  <si>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</si>
  <si>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</si>
  <si>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</si>
  <si>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</si>
  <si>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</si>
  <si>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</si>
  <si>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</si>
  <si>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</si>
  <si>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</si>
  <si>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</si>
  <si>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</si>
  <si>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</si>
  <si>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</si>
  <si>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</si>
  <si>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</si>
  <si>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</si>
  <si>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</si>
  <si>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</si>
  <si>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</si>
  <si>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</si>
  <si>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</si>
  <si>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</si>
  <si>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</si>
  <si>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</si>
  <si>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</si>
  <si>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</si>
  <si>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</si>
  <si>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</si>
  <si>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</si>
  <si>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</si>
  <si>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</si>
  <si>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</si>
  <si>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</si>
  <si>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</si>
  <si>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</si>
  <si>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</si>
  <si>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</si>
  <si>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</si>
  <si>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</si>
  <si>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</si>
  <si>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</si>
  <si>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</si>
  <si>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</si>
  <si>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</si>
  <si>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</si>
  <si>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</si>
  <si>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</si>
  <si>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</si>
  <si>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</si>
  <si>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</si>
  <si>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</si>
  <si>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</si>
  <si>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</si>
  <si>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</si>
  <si>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</si>
  <si>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</si>
  <si>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</si>
  <si>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</si>
  <si>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</si>
  <si>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</si>
  <si>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</si>
  <si>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</si>
  <si>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</si>
  <si>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</si>
  <si>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</si>
  <si>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</si>
  <si>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</si>
  <si>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</si>
  <si>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</si>
  <si>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</si>
  <si>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</si>
  <si>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</si>
  <si>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</si>
  <si>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</si>
  <si>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</si>
  <si>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</si>
  <si>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</si>
  <si>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</si>
  <si>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</si>
  <si>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</si>
  <si>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</si>
  <si>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</si>
  <si>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</si>
  <si>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</si>
  <si>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</si>
  <si>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</si>
  <si>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</si>
  <si>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</si>
  <si>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</si>
  <si>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</si>
  <si>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</si>
  <si>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</si>
  <si>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</si>
  <si>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</si>
  <si>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</si>
  <si>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</si>
  <si>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</si>
  <si>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</si>
  <si>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</si>
  <si>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</si>
  <si>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</si>
  <si>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</si>
  <si>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</si>
  <si>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</si>
  <si>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</si>
  <si>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</si>
  <si>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</si>
  <si>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</si>
  <si>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</si>
  <si>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</si>
  <si>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</si>
  <si>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</si>
  <si>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</si>
  <si>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</si>
  <si>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</si>
  <si>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</si>
  <si>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</si>
  <si>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</si>
  <si>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</si>
  <si>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</si>
  <si>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</si>
  <si>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</si>
  <si>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</si>
  <si>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</si>
  <si>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</si>
  <si>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</si>
  <si>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</si>
  <si>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</si>
  <si>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</si>
  <si>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</si>
  <si>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</si>
  <si>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</si>
  <si>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</si>
  <si>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</si>
  <si>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</si>
  <si>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</si>
  <si>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</si>
  <si>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</si>
  <si>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</si>
  <si>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</si>
  <si>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</si>
  <si>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</si>
  <si>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</si>
  <si>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</si>
  <si>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</si>
  <si>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</si>
  <si>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</si>
  <si>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</si>
  <si>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</si>
  <si>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</si>
  <si>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</si>
  <si>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</si>
  <si>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</si>
  <si>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</si>
  <si>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</si>
  <si>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</si>
  <si>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</si>
  <si>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</si>
  <si>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</si>
  <si>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</si>
  <si>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</si>
  <si>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</si>
  <si>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</si>
  <si>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</si>
  <si>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</si>
  <si>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</si>
  <si>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</si>
  <si>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</si>
  <si>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</si>
  <si>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</si>
  <si>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</si>
  <si>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</si>
  <si>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</si>
  <si>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</si>
  <si>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</si>
  <si>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</si>
  <si>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</si>
  <si>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</si>
  <si>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</si>
  <si>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</si>
  <si>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</si>
  <si>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</si>
  <si>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</si>
  <si>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</si>
  <si>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</si>
  <si>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</si>
  <si>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</si>
  <si>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</si>
  <si>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</si>
  <si>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</si>
  <si>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</si>
  <si>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</si>
  <si>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</si>
  <si>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</si>
  <si>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</si>
  <si>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</si>
  <si>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</si>
  <si>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</si>
  <si>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</si>
  <si>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</si>
  <si>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</si>
  <si>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</si>
  <si>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</si>
  <si>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</si>
  <si>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</si>
  <si>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</si>
  <si>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</si>
  <si>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</si>
  <si>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</si>
  <si>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</si>
  <si>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</si>
  <si>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</si>
  <si>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</si>
  <si>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</si>
  <si>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</si>
  <si>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</si>
  <si>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</si>
  <si>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</si>
  <si>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</si>
  <si>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</si>
  <si>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</si>
  <si>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</si>
  <si>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</si>
  <si>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</si>
  <si>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</si>
  <si>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</si>
  <si>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</si>
  <si>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</si>
  <si>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</si>
  <si>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</si>
  <si>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</si>
  <si>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</si>
  <si>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</si>
  <si>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</si>
  <si>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</si>
  <si>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</si>
  <si>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</si>
  <si>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</si>
  <si>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</si>
  <si>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</si>
  <si>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</si>
  <si>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</si>
  <si>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</si>
  <si>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</si>
  <si>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</si>
  <si>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</si>
  <si>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</si>
  <si>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</si>
  <si>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</si>
  <si>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</si>
  <si>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</si>
  <si>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</si>
  <si>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</si>
  <si>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</si>
  <si>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</si>
  <si>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</si>
  <si>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</si>
  <si>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</si>
  <si>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</si>
  <si>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</si>
  <si>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</si>
  <si>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</si>
  <si>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</si>
  <si>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</si>
  <si>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</si>
  <si>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</si>
  <si>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</si>
  <si>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</si>
  <si>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</si>
  <si>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</si>
  <si>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</si>
  <si>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</si>
  <si>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</si>
  <si>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</si>
  <si>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</si>
  <si>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</si>
  <si>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</si>
  <si>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</si>
  <si>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</si>
  <si>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</si>
  <si>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</si>
  <si>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</si>
  <si>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</si>
  <si>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</si>
  <si>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</si>
  <si>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</si>
  <si>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</si>
  <si>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</si>
  <si>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</si>
  <si>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</si>
  <si>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</si>
  <si>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</si>
  <si>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</si>
  <si>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</si>
  <si>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</si>
  <si>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</si>
  <si>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</si>
  <si>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</si>
  <si>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</si>
  <si>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</si>
  <si>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</si>
  <si>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</si>
  <si>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</si>
  <si>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</si>
  <si>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</si>
  <si>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</si>
  <si>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</si>
  <si>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</si>
  <si>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</si>
  <si>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</si>
  <si>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</si>
  <si>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</si>
  <si>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</si>
  <si>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</si>
  <si>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</si>
  <si>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</si>
  <si>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</si>
  <si>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</si>
  <si>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</si>
  <si>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</si>
  <si>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</si>
  <si>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</si>
  <si>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</si>
  <si>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</si>
  <si>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</si>
  <si>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</si>
  <si>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</si>
  <si>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</si>
  <si>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</si>
  <si>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</si>
  <si>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</si>
  <si>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</si>
  <si>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</si>
  <si>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</si>
  <si>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</si>
  <si>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</si>
  <si>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</si>
  <si>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</si>
  <si>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</si>
  <si>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</si>
  <si>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</si>
  <si>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</si>
  <si>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</si>
  <si>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</si>
  <si>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</si>
  <si>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</si>
  <si>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</si>
  <si>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</si>
  <si>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</si>
  <si>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</si>
  <si>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</si>
  <si>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</si>
  <si>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</si>
  <si>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</si>
  <si>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</si>
  <si>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</si>
  <si>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</si>
  <si>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</si>
  <si>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</si>
  <si>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</si>
  <si>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</si>
  <si>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</si>
  <si>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</si>
  <si>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</si>
  <si>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</si>
  <si>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</si>
  <si>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</si>
  <si>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</si>
  <si>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</si>
  <si>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</si>
  <si>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</si>
  <si>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</si>
  <si>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</si>
  <si>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</si>
  <si>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</si>
  <si>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</si>
  <si>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</si>
  <si>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</si>
  <si>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</si>
  <si>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</si>
  <si>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</si>
  <si>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</si>
  <si>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</si>
  <si>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</si>
  <si>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</si>
  <si>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</si>
  <si>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</si>
  <si>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</si>
  <si>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</si>
  <si>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</si>
  <si>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</si>
  <si>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</si>
  <si>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</si>
  <si>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</si>
  <si>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</si>
  <si>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</si>
  <si>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</si>
  <si>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</si>
  <si>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</si>
  <si>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</si>
  <si>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</si>
  <si>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</si>
  <si>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</si>
  <si>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</si>
  <si>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</si>
  <si>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</si>
  <si>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</si>
  <si>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</si>
  <si>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</si>
  <si>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</si>
  <si>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</si>
  <si>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</si>
  <si>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</si>
  <si>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</si>
  <si>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</si>
  <si>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</si>
  <si>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</si>
  <si>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</si>
  <si>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</si>
  <si>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</si>
  <si>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</si>
  <si>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</si>
  <si>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</si>
  <si>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</si>
  <si>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</si>
  <si>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</si>
  <si>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</si>
  <si>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</si>
  <si>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</si>
  <si>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</si>
  <si>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</si>
  <si>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</si>
  <si>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</si>
  <si>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</si>
  <si>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</si>
  <si>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</si>
  <si>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</si>
  <si>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</si>
  <si>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</si>
  <si>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</si>
  <si>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</si>
  <si>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</si>
  <si>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</si>
  <si>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</si>
  <si>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</si>
  <si>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</si>
  <si>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</si>
  <si>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</si>
  <si>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</si>
  <si>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</si>
  <si>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</si>
  <si>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</si>
  <si>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</si>
  <si>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</si>
  <si>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</si>
  <si>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</si>
  <si>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</si>
  <si>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</si>
  <si>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</si>
  <si>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</si>
  <si>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</si>
  <si>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</si>
  <si>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</si>
  <si>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</si>
  <si>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</si>
  <si>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</si>
  <si>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</si>
  <si>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</si>
  <si>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</si>
  <si>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</si>
  <si>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</si>
  <si>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</si>
  <si>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</si>
  <si>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</si>
  <si>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</si>
  <si>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</si>
  <si>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</si>
  <si>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</si>
  <si>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</si>
  <si>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</si>
  <si>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</si>
  <si>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</si>
  <si>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</si>
  <si>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</si>
  <si>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</si>
  <si>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</si>
  <si>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</si>
  <si>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</si>
  <si>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</si>
  <si>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</si>
  <si>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</si>
  <si>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</si>
  <si>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</si>
  <si>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</si>
  <si>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</si>
  <si>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</si>
  <si>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</si>
  <si>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</si>
  <si>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</si>
  <si>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</si>
  <si>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</si>
  <si>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</si>
  <si>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</si>
  <si>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</si>
  <si>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</si>
  <si>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</si>
  <si>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</si>
  <si>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</si>
  <si>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</si>
  <si>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</si>
  <si>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</si>
  <si>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</si>
  <si>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</si>
  <si>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</si>
  <si>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</si>
  <si>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</si>
  <si>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</si>
  <si>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</si>
  <si>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</si>
  <si>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</si>
  <si>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</si>
  <si>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</si>
  <si>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</si>
  <si>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</si>
  <si>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</si>
  <si>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</si>
  <si>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</si>
  <si>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</si>
  <si>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</si>
  <si>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</si>
  <si>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</si>
  <si>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</si>
  <si>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</si>
  <si>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</si>
  <si>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</si>
  <si>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</si>
  <si>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</si>
  <si>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</si>
  <si>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</si>
  <si>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</si>
  <si>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</si>
  <si>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</si>
  <si>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</si>
  <si>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</si>
  <si>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</si>
  <si>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</si>
  <si>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</si>
  <si>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</si>
  <si>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</si>
  <si>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</si>
  <si>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</si>
  <si>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</si>
  <si>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</si>
  <si>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</si>
  <si>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</si>
  <si>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</si>
  <si>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</si>
  <si>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</si>
  <si>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</si>
  <si>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</si>
  <si>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</si>
  <si>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</si>
  <si>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</si>
  <si>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</si>
  <si>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</si>
  <si>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</si>
  <si>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</si>
  <si>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</si>
  <si>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</si>
  <si>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</si>
  <si>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</si>
  <si>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</si>
  <si>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</si>
  <si>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</si>
  <si>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</si>
  <si>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</si>
  <si>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</si>
  <si>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</si>
  <si>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</si>
  <si>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</si>
  <si>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</si>
  <si>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</si>
  <si>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</si>
  <si>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</si>
  <si>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</si>
  <si>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</si>
  <si>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</si>
  <si>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</si>
  <si>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</si>
  <si>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</si>
  <si>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</si>
  <si>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</si>
  <si>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</si>
  <si>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</si>
  <si>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</si>
  <si>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</si>
  <si>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</si>
  <si>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</si>
  <si>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</si>
  <si>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</si>
  <si>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</si>
  <si>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</si>
  <si>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</si>
  <si>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</si>
  <si>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</si>
  <si>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</si>
  <si>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</si>
  <si>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</si>
  <si>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</si>
  <si>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</si>
  <si>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</si>
  <si>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</si>
  <si>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</si>
  <si>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</si>
  <si>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</si>
  <si>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</si>
  <si>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</si>
  <si>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</si>
  <si>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</si>
  <si>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</si>
  <si>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</si>
  <si>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</si>
  <si>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</si>
  <si>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</si>
  <si>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</si>
  <si>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</si>
  <si>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</si>
  <si>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</si>
  <si>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</si>
  <si>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</si>
  <si>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</si>
  <si>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</si>
  <si>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</si>
  <si>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</si>
  <si>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</si>
  <si>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</si>
  <si>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</si>
  <si>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</si>
  <si>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</si>
  <si>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</si>
  <si>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</si>
  <si>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</si>
  <si>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</si>
  <si>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</si>
  <si>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</si>
  <si>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</si>
  <si>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</si>
  <si>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</si>
  <si>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</si>
  <si>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</si>
  <si>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</si>
  <si>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</si>
  <si>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</si>
  <si>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</si>
  <si>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</si>
  <si>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</si>
  <si>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</si>
  <si>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</si>
  <si>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</si>
  <si>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</si>
  <si>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</si>
  <si>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</si>
  <si>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</si>
  <si>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</si>
  <si>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</si>
  <si>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</si>
  <si>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</si>
  <si>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</si>
  <si>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</si>
  <si>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</si>
  <si>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</si>
  <si>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</si>
  <si>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</si>
  <si>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</si>
  <si>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</si>
  <si>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</si>
  <si>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</si>
  <si>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</si>
  <si>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</si>
  <si>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</si>
  <si>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</si>
  <si>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</si>
  <si>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</si>
  <si>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</si>
  <si>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</si>
  <si>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</si>
  <si>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</si>
  <si>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</si>
  <si>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</si>
  <si>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</si>
  <si>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</si>
  <si>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</si>
  <si>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</si>
  <si>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</si>
  <si>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</si>
  <si>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</si>
  <si>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</si>
  <si>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</si>
  <si>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</si>
  <si>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</si>
  <si>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</si>
  <si>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</si>
  <si>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</si>
  <si>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</si>
  <si>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</si>
  <si>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</si>
  <si>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</si>
  <si>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</si>
  <si>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</si>
  <si>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</si>
  <si>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</si>
  <si>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</si>
  <si>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</si>
  <si>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</si>
  <si>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</si>
  <si>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</si>
  <si>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</si>
  <si>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</si>
  <si>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</si>
  <si>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</si>
  <si>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</si>
  <si>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</si>
  <si>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</si>
  <si>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</si>
  <si>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</si>
  <si>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</si>
  <si>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</si>
  <si>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</si>
  <si>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</si>
  <si>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</si>
  <si>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</si>
  <si>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</si>
  <si>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</si>
  <si>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</si>
  <si>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</si>
  <si>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</si>
  <si>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</si>
  <si>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</si>
  <si>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</si>
  <si>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</si>
  <si>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</si>
  <si>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</si>
  <si>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</si>
  <si>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</si>
  <si>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</si>
  <si>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</si>
  <si>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</si>
  <si>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</si>
  <si>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</si>
  <si>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</si>
  <si>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</si>
  <si>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</si>
  <si>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</si>
  <si>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</si>
  <si>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</si>
  <si>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</si>
  <si>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</si>
  <si>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</si>
  <si>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</si>
  <si>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</si>
  <si>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</si>
  <si>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</si>
  <si>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</si>
  <si>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</si>
  <si>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</si>
  <si>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</si>
  <si>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</si>
  <si>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</si>
  <si>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</si>
  <si>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</si>
  <si>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</si>
  <si>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</si>
  <si>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</si>
  <si>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</si>
  <si>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</si>
  <si>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</si>
  <si>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</si>
  <si>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</si>
  <si>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</si>
  <si>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</si>
  <si>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</si>
  <si>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</si>
  <si>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</si>
  <si>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</si>
  <si>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</si>
  <si>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</si>
  <si>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</si>
  <si>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</si>
  <si>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</si>
  <si>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</si>
  <si>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</si>
  <si>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</si>
  <si>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</si>
  <si>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</si>
  <si>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</si>
  <si>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</si>
  <si>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</si>
  <si>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</si>
  <si>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</si>
  <si>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</si>
  <si>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</si>
  <si>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</si>
  <si>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</si>
  <si>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</si>
  <si>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</si>
  <si>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</si>
  <si>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</si>
  <si>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</si>
  <si>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</si>
  <si>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</si>
  <si>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</si>
  <si>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</si>
  <si>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</si>
  <si>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</si>
  <si>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</si>
  <si>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</si>
  <si>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</si>
  <si>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</si>
  <si>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</si>
  <si>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</si>
  <si>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</si>
  <si>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</si>
  <si>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</si>
  <si>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</si>
  <si>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</si>
  <si>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</si>
  <si>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</si>
  <si>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</si>
  <si>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</si>
  <si>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</si>
  <si>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</si>
  <si>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</si>
  <si>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</si>
  <si>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</si>
  <si>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</si>
  <si>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</si>
  <si>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</si>
  <si>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</si>
  <si>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</si>
  <si>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</si>
  <si>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</si>
  <si>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</si>
  <si>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</si>
  <si>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</si>
  <si>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</si>
  <si>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</si>
  <si>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</si>
  <si>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</si>
  <si>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</si>
  <si>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</si>
  <si>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</si>
  <si>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</si>
  <si>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</si>
  <si>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</si>
  <si>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</si>
  <si>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</si>
  <si>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</si>
  <si>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</si>
  <si>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</si>
  <si>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</si>
  <si>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</si>
  <si>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</si>
  <si>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</si>
  <si>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</si>
  <si>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</si>
  <si>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</si>
  <si>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</si>
  <si>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</si>
  <si>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</si>
  <si>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</si>
  <si>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</si>
  <si>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</si>
  <si>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</si>
  <si>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</si>
  <si>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</si>
  <si>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</si>
  <si>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</si>
  <si>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</si>
  <si>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</si>
  <si>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</si>
  <si>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</si>
  <si>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</si>
  <si>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</si>
  <si>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</si>
  <si>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</si>
  <si>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</si>
  <si>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</si>
  <si>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</si>
  <si>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</si>
  <si>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</si>
  <si>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</si>
  <si>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</si>
  <si>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</si>
  <si>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</si>
  <si>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</si>
  <si>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</si>
  <si>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</si>
  <si>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</si>
  <si>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</si>
  <si>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</si>
  <si>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</si>
  <si>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</si>
  <si>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</si>
  <si>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</si>
  <si>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</si>
  <si>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</si>
  <si>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</si>
  <si>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</si>
  <si>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</si>
  <si>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</si>
  <si>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</si>
  <si>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</si>
  <si>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</si>
  <si>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</si>
  <si>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</si>
  <si>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</si>
  <si>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</si>
  <si>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</si>
  <si>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</si>
  <si>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</si>
  <si>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</si>
  <si>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</si>
  <si>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</si>
  <si>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</si>
  <si>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</si>
  <si>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</si>
  <si>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</si>
  <si>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</si>
  <si>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</si>
  <si>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</si>
  <si>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</si>
  <si>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</si>
  <si>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</si>
  <si>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</si>
  <si>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</si>
  <si>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</si>
  <si>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</si>
  <si>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</si>
  <si>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</si>
  <si>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</si>
  <si>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</si>
  <si>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</si>
  <si>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</si>
  <si>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</si>
  <si>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</si>
  <si>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</si>
  <si>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</si>
  <si>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</si>
  <si>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</si>
  <si>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</si>
  <si>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</si>
  <si>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</si>
  <si>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</si>
  <si>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</si>
  <si>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</si>
  <si>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</si>
  <si>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</si>
  <si>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</si>
  <si>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</si>
  <si>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</si>
  <si>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</si>
  <si>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</si>
  <si>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</si>
  <si>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</si>
  <si>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</si>
  <si>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</si>
  <si>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</si>
  <si>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</si>
  <si>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</si>
  <si>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</si>
  <si>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</si>
  <si>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</si>
  <si>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</si>
  <si>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</si>
  <si>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</si>
  <si>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</si>
  <si>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</si>
  <si>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</si>
  <si>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</si>
  <si>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</si>
  <si>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</si>
  <si>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</si>
  <si>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</si>
  <si>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</si>
  <si>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</si>
  <si>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</si>
  <si>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</si>
  <si>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</si>
  <si>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</si>
  <si>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</si>
  <si>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</si>
  <si>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</si>
  <si>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</si>
  <si>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</si>
  <si>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</si>
  <si>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</si>
  <si>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</si>
  <si>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</si>
  <si>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</si>
  <si>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</si>
  <si>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</si>
  <si>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</si>
  <si>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</si>
  <si>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</si>
  <si>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</si>
  <si>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</si>
  <si>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</si>
  <si>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</si>
  <si>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</si>
  <si>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</si>
  <si>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</si>
  <si>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</si>
  <si>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</si>
  <si>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</si>
  <si>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</si>
  <si>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</si>
  <si>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</si>
  <si>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</si>
  <si>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</si>
  <si>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</si>
  <si>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</si>
  <si>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</si>
  <si>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</si>
  <si>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</si>
  <si>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</si>
  <si>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</si>
  <si>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</si>
  <si>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</si>
  <si>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</si>
  <si>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</si>
  <si>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</si>
  <si>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</si>
  <si>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</si>
  <si>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</si>
  <si>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</si>
  <si>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</si>
  <si>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</si>
  <si>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</si>
  <si>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</si>
  <si>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</si>
  <si>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</si>
  <si>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</si>
  <si>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</si>
  <si>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</si>
  <si>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</si>
  <si>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</si>
  <si>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</si>
  <si>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</si>
  <si>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</si>
  <si>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</si>
  <si>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</si>
  <si>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</si>
  <si>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</si>
  <si>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</si>
  <si>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</si>
  <si>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</si>
  <si>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</si>
  <si>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</si>
  <si>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</si>
  <si>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</si>
  <si>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</si>
  <si>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</si>
  <si>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</si>
  <si>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</si>
  <si>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</si>
  <si>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</si>
  <si>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</si>
  <si>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</si>
  <si>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</si>
  <si>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</si>
  <si>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</si>
  <si>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</si>
  <si>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</si>
  <si>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</si>
  <si>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</si>
  <si>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</si>
  <si>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</si>
  <si>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</si>
  <si>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</si>
  <si>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</si>
  <si>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</si>
  <si>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</si>
  <si>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</si>
  <si>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</si>
  <si>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</si>
  <si>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</si>
  <si>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</si>
  <si>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</si>
  <si>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</si>
  <si>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</si>
  <si>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</si>
  <si>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</si>
  <si>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</si>
  <si>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</si>
  <si>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</si>
  <si>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</si>
  <si>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</si>
  <si>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</si>
  <si>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</si>
  <si>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</si>
  <si>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</si>
  <si>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</si>
  <si>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</si>
  <si>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</si>
  <si>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</si>
  <si>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</si>
  <si>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</si>
  <si>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</si>
  <si>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</si>
  <si>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</si>
  <si>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</si>
  <si>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</si>
  <si>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</si>
  <si>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</si>
  <si>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</si>
  <si>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</si>
  <si>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</si>
  <si>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</si>
  <si>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</si>
  <si>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</si>
  <si>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</si>
  <si>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</si>
  <si>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</si>
  <si>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</si>
  <si>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</si>
  <si>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</si>
  <si>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</si>
  <si>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</si>
  <si>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</si>
  <si>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</si>
  <si>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</si>
  <si>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</si>
  <si>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</si>
  <si>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</si>
  <si>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</si>
  <si>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</si>
  <si>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</si>
  <si>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</si>
  <si>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</si>
  <si>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</si>
  <si>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</si>
  <si>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</si>
  <si>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</si>
  <si>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</si>
  <si>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</si>
  <si>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</si>
  <si>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</si>
  <si>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</si>
  <si>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</si>
  <si>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</si>
  <si>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</si>
  <si>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</si>
  <si>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</si>
  <si>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</si>
  <si>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</si>
  <si>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</si>
  <si>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</si>
  <si>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</si>
  <si>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</si>
  <si>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</si>
  <si>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</si>
  <si>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</si>
  <si>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</si>
  <si>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</si>
  <si>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</si>
  <si>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</si>
  <si>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</si>
  <si>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</si>
  <si>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</si>
  <si>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</si>
  <si>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</si>
  <si>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</si>
  <si>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</si>
  <si>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</si>
  <si>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</si>
  <si>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</si>
  <si>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</si>
  <si>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</si>
  <si>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</si>
  <si>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</si>
  <si>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</si>
  <si>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</si>
  <si>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</si>
  <si>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</si>
  <si>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</si>
  <si>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</si>
  <si>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</si>
  <si>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</si>
  <si>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</si>
  <si>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</si>
  <si>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</si>
  <si>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</si>
  <si>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</si>
  <si>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</si>
  <si>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</si>
  <si>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</si>
  <si>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</si>
  <si>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</si>
  <si>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</si>
  <si>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</si>
  <si>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</si>
  <si>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</si>
  <si>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</si>
  <si>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</si>
  <si>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</si>
  <si>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</si>
  <si>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</si>
  <si>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</si>
  <si>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</si>
  <si>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</si>
  <si>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</si>
  <si>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</si>
  <si>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</si>
  <si>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</si>
  <si>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</si>
  <si>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</si>
  <si>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</si>
  <si>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</si>
  <si>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</si>
  <si>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</si>
  <si>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</si>
  <si>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</si>
  <si>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</si>
  <si>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</si>
  <si>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</si>
  <si>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</si>
  <si>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</si>
  <si>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</si>
  <si>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</si>
  <si>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</si>
  <si>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</si>
  <si>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</si>
  <si>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</si>
  <si>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</si>
  <si>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</si>
  <si>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</si>
  <si>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</si>
  <si>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</si>
  <si>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</si>
  <si>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</si>
  <si>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</si>
  <si>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</si>
  <si>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</si>
  <si>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</si>
  <si>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</si>
  <si>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</si>
  <si>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</si>
  <si>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</si>
  <si>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</si>
  <si>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</si>
  <si>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</si>
  <si>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</si>
  <si>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</si>
  <si>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</si>
  <si>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</si>
  <si>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</si>
  <si>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</si>
  <si>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</si>
  <si>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</si>
  <si>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</si>
  <si>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</si>
  <si>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</si>
  <si>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</si>
  <si>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</si>
  <si>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</si>
  <si>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</si>
  <si>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</si>
  <si>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</si>
  <si>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</si>
  <si>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</si>
  <si>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</si>
  <si>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</si>
  <si>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</si>
  <si>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</si>
  <si>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</si>
  <si>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</si>
  <si>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</si>
  <si>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</si>
  <si>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</si>
  <si>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</si>
  <si>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</si>
  <si>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</si>
  <si>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</si>
  <si>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</si>
  <si>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</si>
  <si>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</si>
  <si>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</si>
  <si>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</si>
  <si>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</si>
  <si>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</si>
  <si>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</si>
  <si>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</si>
  <si>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</si>
  <si>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</si>
  <si>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</si>
  <si>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</si>
  <si>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</si>
  <si>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</si>
  <si>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</si>
  <si>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</si>
  <si>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</si>
  <si>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</si>
  <si>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</si>
  <si>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</si>
  <si>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</si>
  <si>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</si>
  <si>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</si>
  <si>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</si>
  <si>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</si>
  <si>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</si>
  <si>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</si>
  <si>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</si>
  <si>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</si>
  <si>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</si>
  <si>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</si>
  <si>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</si>
  <si>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</si>
  <si>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</si>
  <si>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</si>
  <si>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</si>
  <si>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</si>
  <si>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</si>
  <si>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</si>
  <si>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</si>
  <si>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</si>
  <si>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</si>
  <si>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</si>
  <si>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</si>
  <si>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</si>
  <si>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</si>
  <si>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</si>
  <si>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</si>
  <si>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</si>
  <si>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</si>
  <si>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</si>
  <si>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</si>
  <si>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</si>
  <si>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</si>
  <si>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</si>
  <si>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</si>
  <si>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</si>
  <si>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</si>
  <si>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</si>
  <si>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</si>
  <si>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</si>
  <si>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</si>
  <si>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</si>
  <si>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</si>
  <si>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</si>
  <si>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</si>
  <si>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</si>
  <si>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</si>
  <si>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</si>
  <si>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</si>
  <si>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</si>
  <si>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</si>
  <si>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</si>
  <si>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</si>
  <si>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</si>
  <si>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</si>
  <si>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</si>
  <si>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</si>
  <si>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</si>
  <si>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</si>
  <si>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</si>
  <si>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</si>
  <si>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</si>
  <si>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</si>
  <si>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</si>
  <si>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</si>
  <si>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</si>
  <si>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</si>
  <si>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</si>
  <si>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</si>
  <si>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</si>
  <si>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</si>
  <si>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</si>
  <si>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</si>
  <si>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</si>
  <si>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</si>
  <si>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</si>
  <si>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</si>
  <si>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</si>
  <si>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</si>
  <si>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</si>
  <si>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</si>
  <si>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</si>
  <si>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</si>
  <si>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</si>
  <si>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</si>
  <si>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</si>
  <si>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</si>
  <si>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</si>
  <si>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</si>
  <si>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</si>
  <si>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</si>
  <si>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</si>
  <si>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</si>
  <si>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</si>
  <si>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</si>
  <si>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</si>
  <si>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</si>
  <si>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</si>
  <si>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</si>
  <si>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</si>
  <si>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</si>
  <si>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</si>
  <si>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</si>
  <si>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</si>
  <si>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</si>
  <si>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</si>
  <si>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</si>
  <si>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</si>
  <si>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</si>
  <si>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</si>
  <si>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</si>
  <si>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</si>
  <si>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</si>
  <si>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</si>
  <si>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</si>
  <si>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</si>
  <si>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</si>
  <si>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</si>
  <si>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</si>
  <si>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</si>
  <si>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</si>
  <si>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</si>
  <si>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</si>
  <si>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</si>
  <si>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</si>
  <si>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</si>
  <si>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</si>
  <si>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</si>
  <si>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</si>
  <si>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</si>
  <si>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</si>
  <si>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</si>
  <si>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</si>
  <si>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</si>
  <si>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</si>
  <si>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</si>
  <si>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</si>
  <si>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</si>
  <si>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</si>
  <si>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</si>
  <si>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</si>
  <si>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</si>
  <si>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</si>
  <si>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</si>
  <si>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</si>
  <si>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</si>
  <si>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</si>
  <si>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</si>
  <si>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</si>
  <si>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</si>
  <si>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</si>
  <si>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</si>
  <si>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</si>
  <si>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</si>
  <si>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</si>
  <si>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</si>
  <si>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</si>
  <si>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</si>
  <si>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</si>
  <si>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</si>
  <si>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</si>
  <si>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</si>
  <si>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</si>
  <si>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</si>
  <si>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</si>
  <si>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</si>
  <si>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</si>
  <si>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</si>
  <si>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</si>
  <si>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</si>
  <si>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</si>
  <si>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</si>
  <si>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</si>
  <si>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</si>
  <si>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</si>
  <si>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</si>
  <si>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</si>
  <si>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</si>
  <si>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</si>
  <si>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</si>
  <si>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</si>
  <si>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</si>
  <si>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</si>
  <si>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</si>
  <si>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</si>
  <si>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</si>
  <si>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</si>
  <si>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</si>
  <si>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</si>
  <si>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</si>
  <si>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</si>
  <si>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</si>
  <si>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</si>
  <si>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</si>
  <si>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</si>
  <si>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</si>
  <si>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</si>
  <si>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</si>
  <si>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</si>
  <si>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</si>
  <si>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</si>
  <si>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</si>
  <si>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</si>
  <si>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</si>
  <si>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</si>
  <si>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</si>
  <si>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</si>
  <si>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</si>
  <si>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</si>
  <si>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</si>
  <si>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</si>
  <si>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</si>
  <si>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</si>
  <si>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</si>
  <si>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</si>
  <si>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</si>
  <si>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</si>
  <si>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</si>
  <si>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</si>
  <si>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</si>
  <si>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</si>
  <si>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</si>
  <si>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</si>
  <si>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</si>
  <si>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</si>
  <si>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</si>
  <si>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</si>
  <si>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</si>
  <si>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</si>
  <si>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</si>
  <si>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</si>
  <si>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</si>
  <si>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</si>
  <si>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</si>
  <si>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</si>
  <si>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</si>
  <si>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</si>
  <si>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</si>
  <si>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</si>
  <si>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</si>
  <si>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</si>
  <si>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</si>
  <si>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</si>
  <si>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</si>
  <si>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</si>
  <si>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</si>
  <si>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</si>
  <si>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</si>
  <si>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</si>
  <si>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</si>
  <si>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</si>
  <si>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</si>
  <si>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</si>
  <si>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</si>
  <si>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</si>
  <si>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</si>
  <si>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</si>
  <si>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</si>
  <si>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</si>
  <si>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</si>
  <si>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</si>
  <si>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</si>
  <si>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</si>
  <si>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</si>
  <si>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</si>
  <si>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</si>
  <si>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</si>
  <si>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</si>
  <si>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</si>
  <si>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</si>
  <si>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</si>
  <si>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</si>
  <si>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</si>
  <si>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</si>
  <si>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</si>
  <si>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</si>
  <si>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</si>
  <si>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</si>
  <si>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</si>
  <si>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</si>
  <si>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</si>
  <si>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</si>
  <si>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</si>
  <si>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</si>
  <si>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</si>
  <si>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</si>
  <si>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</si>
  <si>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</si>
  <si>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</si>
  <si>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</si>
  <si>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</si>
  <si>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</si>
  <si>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</si>
  <si>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</si>
  <si>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</si>
  <si>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</si>
  <si>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</si>
  <si>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</si>
  <si>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</si>
  <si>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</si>
  <si>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</si>
  <si>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</si>
  <si>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</si>
  <si>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</si>
  <si>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</si>
  <si>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</si>
  <si>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</si>
  <si>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</si>
  <si>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</si>
  <si>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</si>
  <si>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</si>
  <si>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</si>
  <si>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</si>
  <si>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</si>
  <si>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</si>
  <si>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</si>
  <si>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</si>
  <si>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</si>
  <si>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</si>
  <si>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</si>
  <si>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</si>
  <si>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</si>
  <si>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</si>
  <si>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</si>
  <si>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</si>
  <si>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</si>
  <si>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</si>
  <si>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</si>
  <si>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</si>
  <si>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</si>
  <si>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</si>
  <si>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</si>
  <si>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</si>
  <si>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</si>
  <si>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</si>
  <si>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</si>
  <si>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</si>
  <si>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</si>
  <si>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</si>
  <si>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</si>
  <si>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</si>
  <si>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</si>
  <si>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</si>
  <si>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</si>
  <si>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</si>
  <si>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</si>
  <si>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</si>
  <si>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</si>
  <si>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</si>
  <si>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</si>
  <si>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</si>
  <si>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</si>
  <si>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</si>
  <si>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</si>
  <si>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</si>
  <si>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</si>
  <si>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</si>
  <si>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</si>
  <si>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</si>
  <si>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</si>
  <si>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</si>
  <si>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</si>
  <si>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</si>
  <si>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</si>
  <si>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</si>
  <si>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</si>
  <si>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</si>
  <si>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</si>
  <si>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</si>
  <si>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</si>
  <si>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</si>
  <si>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</si>
  <si>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</si>
  <si>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</si>
  <si>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</si>
  <si>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</si>
  <si>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</si>
  <si>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</si>
  <si>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</si>
  <si>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</si>
  <si>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</si>
  <si>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</si>
  <si>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</si>
  <si>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</si>
  <si>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</si>
  <si>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</si>
  <si>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</si>
  <si>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</si>
  <si>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</si>
  <si>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</si>
  <si>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</si>
  <si>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</si>
  <si>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</si>
  <si>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</si>
  <si>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</si>
  <si>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</si>
  <si>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</si>
  <si>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</si>
  <si>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</si>
  <si>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</si>
  <si>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</si>
  <si>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</si>
  <si>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</si>
  <si>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</si>
  <si>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</si>
  <si>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</si>
  <si>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</si>
  <si>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</si>
  <si>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</si>
  <si>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</si>
  <si>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</si>
  <si>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</si>
  <si>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</si>
  <si>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</si>
  <si>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</si>
  <si>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</si>
  <si>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</si>
  <si>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</si>
  <si>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</si>
  <si>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</si>
  <si>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</si>
  <si>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</si>
  <si>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</si>
  <si>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</si>
  <si>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</si>
  <si>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</si>
  <si>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</si>
  <si>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</si>
  <si>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</si>
  <si>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</si>
  <si>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</si>
  <si>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</si>
  <si>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</si>
  <si>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</si>
  <si>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</si>
  <si>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</si>
  <si>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</si>
  <si>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</si>
  <si>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</si>
  <si>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</si>
  <si>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</si>
  <si>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</si>
  <si>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</si>
  <si>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</si>
  <si>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</si>
  <si>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</si>
  <si>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</si>
  <si>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</si>
  <si>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</si>
  <si>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</si>
  <si>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</si>
  <si>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</si>
  <si>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</si>
  <si>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</si>
  <si>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</si>
  <si>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</si>
  <si>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</si>
  <si>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</si>
  <si>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</si>
  <si>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</si>
  <si>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</si>
  <si>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</si>
  <si>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</si>
  <si>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</si>
  <si>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</si>
  <si>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</si>
  <si>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</si>
  <si>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</si>
  <si>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</si>
  <si>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</si>
  <si>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</si>
  <si>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</si>
  <si>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</si>
  <si>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</si>
  <si>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</si>
  <si>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</si>
  <si>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</si>
  <si>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</si>
  <si>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</si>
  <si>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</si>
  <si>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</si>
  <si>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</si>
  <si>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</si>
  <si>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</si>
  <si>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</si>
  <si>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</si>
  <si>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</si>
  <si>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</si>
  <si>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</si>
  <si>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</si>
  <si>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</si>
  <si>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</si>
  <si>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</si>
  <si>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</si>
  <si>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</si>
  <si>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</si>
  <si>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</si>
  <si>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</si>
  <si>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</si>
  <si>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</si>
  <si>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</si>
  <si>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</si>
  <si>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</si>
  <si>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</si>
  <si>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</si>
  <si>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</si>
  <si>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</si>
  <si>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</si>
  <si>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</si>
  <si>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</si>
  <si>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</si>
  <si>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</si>
  <si>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</si>
  <si>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</si>
  <si>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</si>
  <si>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</si>
  <si>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</si>
  <si>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</si>
  <si>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</si>
  <si>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</si>
  <si>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</si>
  <si>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</si>
  <si>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</si>
  <si>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</si>
  <si>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</si>
  <si>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</si>
  <si>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</si>
  <si>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</si>
  <si>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</si>
  <si>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</si>
  <si>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</si>
  <si>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</si>
  <si>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</si>
  <si>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</si>
  <si>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</si>
  <si>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</si>
  <si>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</si>
  <si>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</si>
  <si>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</si>
  <si>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</si>
  <si>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</si>
  <si>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</si>
  <si>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</si>
  <si>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</si>
  <si>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</si>
  <si>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</si>
  <si>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</si>
  <si>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</si>
  <si>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</si>
  <si>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</si>
  <si>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</si>
  <si>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</si>
  <si>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</si>
  <si>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</si>
  <si>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</si>
  <si>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</si>
  <si>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</si>
  <si>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</si>
  <si>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</si>
  <si>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</si>
  <si>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</si>
  <si>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</si>
  <si>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</si>
  <si>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</si>
  <si>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</si>
  <si>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</si>
  <si>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</si>
  <si>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</si>
  <si>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</si>
  <si>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</si>
  <si>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</si>
  <si>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</si>
  <si>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</si>
  <si>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</si>
  <si>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</si>
  <si>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</si>
  <si>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</si>
  <si>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</si>
  <si>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</si>
  <si>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</si>
  <si>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</si>
  <si>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</si>
  <si>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</si>
  <si>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</si>
  <si>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</si>
  <si>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</si>
  <si>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</si>
  <si>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</si>
  <si>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</si>
  <si>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</si>
  <si>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</si>
  <si>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</si>
  <si>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</si>
  <si>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</si>
  <si>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</si>
  <si>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</si>
  <si>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</si>
  <si>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</si>
  <si>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</si>
  <si>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</si>
  <si>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</si>
  <si>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</si>
  <si>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</si>
  <si>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</si>
  <si>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</si>
  <si>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</si>
  <si>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</si>
  <si>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</si>
  <si>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</si>
  <si>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</si>
  <si>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</si>
  <si>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</si>
  <si>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</si>
  <si>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</si>
  <si>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</si>
  <si>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</si>
  <si>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</si>
  <si>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</si>
  <si>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</si>
  <si>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</si>
  <si>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</si>
  <si>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</si>
  <si>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</si>
  <si>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</si>
  <si>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</si>
  <si>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</si>
  <si>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</si>
  <si>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</si>
  <si>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</si>
  <si>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</si>
  <si>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</si>
  <si>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</si>
  <si>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</si>
  <si>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</si>
  <si>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</si>
  <si>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</si>
  <si>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</si>
  <si>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</si>
  <si>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</si>
  <si>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</si>
  <si>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</si>
  <si>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</si>
  <si>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</si>
  <si>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</si>
  <si>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</si>
  <si>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</si>
  <si>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</si>
  <si>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</si>
  <si>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</si>
  <si>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</si>
  <si>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</si>
  <si>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</si>
  <si>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</si>
  <si>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</si>
  <si>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</si>
  <si>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</si>
  <si>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</si>
  <si>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</si>
  <si>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</si>
  <si>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</si>
  <si>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</si>
  <si>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</si>
  <si>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</si>
  <si>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</si>
  <si>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</si>
  <si>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</si>
  <si>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</si>
  <si>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</si>
  <si>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</si>
  <si>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</si>
  <si>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</si>
  <si>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</si>
  <si>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</si>
  <si>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</si>
  <si>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</si>
  <si>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</si>
  <si>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</si>
  <si>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</si>
  <si>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</si>
  <si>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</si>
  <si>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</si>
  <si>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</si>
  <si>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</si>
  <si>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</si>
  <si>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</si>
  <si>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</si>
  <si>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</si>
  <si>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</si>
  <si>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</si>
  <si>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</si>
  <si>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</si>
  <si>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</si>
  <si>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</si>
  <si>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</si>
  <si>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</si>
  <si>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</si>
  <si>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</si>
  <si>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</si>
  <si>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</si>
  <si>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</si>
  <si>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</si>
  <si>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</si>
  <si>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</si>
  <si>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</si>
  <si>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</si>
  <si>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</si>
  <si>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</si>
  <si>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</si>
  <si>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</si>
  <si>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</si>
  <si>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</si>
  <si>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</si>
  <si>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</si>
  <si>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</si>
  <si>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</si>
  <si>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</si>
  <si>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</si>
  <si>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</si>
  <si>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</si>
  <si>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</si>
  <si>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</si>
  <si>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</si>
  <si>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</si>
  <si>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</si>
  <si>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</si>
  <si>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</si>
  <si>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</si>
  <si>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</si>
  <si>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</si>
  <si>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</si>
  <si>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</si>
  <si>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</si>
  <si>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</si>
  <si>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</si>
  <si>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</si>
  <si>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</si>
  <si>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</si>
  <si>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</si>
  <si>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</si>
  <si>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</si>
  <si>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</si>
  <si>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</si>
  <si>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</si>
  <si>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</si>
  <si>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</si>
  <si>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</si>
  <si>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</si>
  <si>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</si>
  <si>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</si>
  <si>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</si>
  <si>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</si>
  <si>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</si>
  <si>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</si>
  <si>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</si>
  <si>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</si>
  <si>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</si>
  <si>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</si>
  <si>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</si>
  <si>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</si>
  <si>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</si>
  <si>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</si>
  <si>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</si>
  <si>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</si>
  <si>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</si>
  <si>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</si>
  <si>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</si>
  <si>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</si>
  <si>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</si>
  <si>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</si>
  <si>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</si>
  <si>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</si>
  <si>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</si>
  <si>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</si>
  <si>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</si>
  <si>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</si>
  <si>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</si>
  <si>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</si>
  <si>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</si>
  <si>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</si>
  <si>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</si>
  <si>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</si>
  <si>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</si>
  <si>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</si>
  <si>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</si>
  <si>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</si>
  <si>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</si>
  <si>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</si>
  <si>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</si>
  <si>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</si>
  <si>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</si>
  <si>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</si>
  <si>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</si>
  <si>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</si>
  <si>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</si>
  <si>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</si>
  <si>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</si>
  <si>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</si>
  <si>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</si>
  <si>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</si>
  <si>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</si>
  <si>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</si>
  <si>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</si>
  <si>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</si>
  <si>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</si>
  <si>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</si>
  <si>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</si>
  <si>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</si>
  <si>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</si>
  <si>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</si>
  <si>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</si>
  <si>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</si>
  <si>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</si>
  <si>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</si>
  <si>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</si>
  <si>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</si>
  <si>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</si>
  <si>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</si>
  <si>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</si>
  <si>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</si>
  <si>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</si>
  <si>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</si>
  <si>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</si>
  <si>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</si>
  <si>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</si>
  <si>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</si>
  <si>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</si>
  <si>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</si>
  <si>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</si>
  <si>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</si>
  <si>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</si>
  <si>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</si>
  <si>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</si>
  <si>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</si>
  <si>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</si>
  <si>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</si>
  <si>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</si>
  <si>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</si>
  <si>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</si>
  <si>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</si>
  <si>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</si>
  <si>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</si>
  <si>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</si>
  <si>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</si>
  <si>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</si>
  <si>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</si>
  <si>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</si>
  <si>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</si>
  <si>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</si>
  <si>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</si>
  <si>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</si>
  <si>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</si>
  <si>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</si>
  <si>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</si>
  <si>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</si>
  <si>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</si>
  <si>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</si>
  <si>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</si>
  <si>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</si>
  <si>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</si>
  <si>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</si>
  <si>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</si>
  <si>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</si>
  <si>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</si>
  <si>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</si>
  <si>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</si>
  <si>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</si>
  <si>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</si>
  <si>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</si>
  <si>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</si>
  <si>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</si>
  <si>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</si>
  <si>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</si>
  <si>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</si>
  <si>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</si>
  <si>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</si>
  <si>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</si>
  <si>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</si>
  <si>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</si>
  <si>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</si>
  <si>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</si>
  <si>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</si>
  <si>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</si>
  <si>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</si>
  <si>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</si>
  <si>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</si>
  <si>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</si>
  <si>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</si>
  <si>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</si>
  <si>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</si>
  <si>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</si>
  <si>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</si>
  <si>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</si>
  <si>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</si>
  <si>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</si>
  <si>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</si>
  <si>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</si>
  <si>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</si>
  <si>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</si>
  <si>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</si>
  <si>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</si>
  <si>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</si>
  <si>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</si>
  <si>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</si>
  <si>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</si>
  <si>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</si>
  <si>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</si>
  <si>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</si>
  <si>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</si>
  <si>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</si>
  <si>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</si>
  <si>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</si>
  <si>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</si>
  <si>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</si>
  <si>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</si>
  <si>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</si>
  <si>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</si>
  <si>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</si>
  <si>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</si>
  <si>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</si>
  <si>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</si>
  <si>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</si>
  <si>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</si>
  <si>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</si>
  <si>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</si>
  <si>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</si>
  <si>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</si>
  <si>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</si>
  <si>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</si>
  <si>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</si>
  <si>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</si>
  <si>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</si>
  <si>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</si>
  <si>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</si>
  <si>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</si>
  <si>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</si>
  <si>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</si>
  <si>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</si>
  <si>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</si>
  <si>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</si>
  <si>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</si>
  <si>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</si>
  <si>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</si>
  <si>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</si>
  <si>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</si>
  <si>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</si>
  <si>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</si>
  <si>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</si>
  <si>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</si>
  <si>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</si>
  <si>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</si>
  <si>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</si>
  <si>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</si>
  <si>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</si>
  <si>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</si>
  <si>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</si>
  <si>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</si>
  <si>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</si>
  <si>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</si>
  <si>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</si>
  <si>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</si>
  <si>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</si>
  <si>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</si>
  <si>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</si>
  <si>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</si>
  <si>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</si>
  <si>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</si>
  <si>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</si>
  <si>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</si>
  <si>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</si>
  <si>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</si>
  <si>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</si>
  <si>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</si>
  <si>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</si>
  <si>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</si>
  <si>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</si>
  <si>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</si>
  <si>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</si>
  <si>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</si>
  <si>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</si>
  <si>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</si>
  <si>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</si>
  <si>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</si>
  <si>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</si>
  <si>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</si>
  <si>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</si>
  <si>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</si>
  <si>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</si>
  <si>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</si>
  <si>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</si>
  <si>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</si>
  <si>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</si>
  <si>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</si>
  <si>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</si>
  <si>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</si>
  <si>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</si>
  <si>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</si>
  <si>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</si>
  <si>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</si>
  <si>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</si>
  <si>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</si>
  <si>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</si>
  <si>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</si>
  <si>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</si>
  <si>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</si>
  <si>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</si>
  <si>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</si>
  <si>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</si>
  <si>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</si>
  <si>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</si>
  <si>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</si>
  <si>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</si>
  <si>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</si>
  <si>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</si>
  <si>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</si>
  <si>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</si>
  <si>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</si>
  <si>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</si>
  <si>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</si>
  <si>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</si>
  <si>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</si>
  <si>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</si>
  <si>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</si>
  <si>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</si>
  <si>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</si>
  <si>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</si>
  <si>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</si>
  <si>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</si>
  <si>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</si>
  <si>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</si>
  <si>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</si>
  <si>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</si>
  <si>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</si>
  <si>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</si>
  <si>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</si>
  <si>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</si>
  <si>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</si>
  <si>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</si>
  <si>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</si>
  <si>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</si>
  <si>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</si>
  <si>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</si>
  <si>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</si>
  <si>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</si>
  <si>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</si>
  <si>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</si>
  <si>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</si>
  <si>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</si>
  <si>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</si>
  <si>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</si>
  <si>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</si>
  <si>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</si>
  <si>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</si>
  <si>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</si>
  <si>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</si>
  <si>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</si>
  <si>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</si>
  <si>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</si>
  <si>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</si>
  <si>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</si>
  <si>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</si>
  <si>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</si>
  <si>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</si>
  <si>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</si>
  <si>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</si>
  <si>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</si>
  <si>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</si>
  <si>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</si>
  <si>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</si>
  <si>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</si>
  <si>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</si>
  <si>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</si>
  <si>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</si>
  <si>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</si>
  <si>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</si>
  <si>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</si>
  <si>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</si>
  <si>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</si>
  <si>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</si>
  <si>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</si>
  <si>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</si>
  <si>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</si>
  <si>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</si>
  <si>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</si>
  <si>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</si>
  <si>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</si>
  <si>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</si>
  <si>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</si>
  <si>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</si>
  <si>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</si>
  <si>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</si>
  <si>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</si>
  <si>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</si>
  <si>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</si>
  <si>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</si>
  <si>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</si>
  <si>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</si>
  <si>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</si>
  <si>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</si>
  <si>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</si>
  <si>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</si>
  <si>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</si>
  <si>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</si>
  <si>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</si>
  <si>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</si>
  <si>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</si>
  <si>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</si>
  <si>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</si>
  <si>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</si>
  <si>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</si>
  <si>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</si>
  <si>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</si>
  <si>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</si>
  <si>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</si>
  <si>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</si>
  <si>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</si>
  <si>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</si>
  <si>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</si>
  <si>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</si>
  <si>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</si>
  <si>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</si>
  <si>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</si>
  <si>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</si>
  <si>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</si>
  <si>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</si>
  <si>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</si>
  <si>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</si>
  <si>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</si>
  <si>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</si>
  <si>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</si>
  <si>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</si>
  <si>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</si>
  <si>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</si>
  <si>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</si>
  <si>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</si>
  <si>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</si>
  <si>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</si>
  <si>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</si>
  <si>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</si>
  <si>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</si>
  <si>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</si>
  <si>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</si>
  <si>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</si>
  <si>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</si>
  <si>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</si>
  <si>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</si>
  <si>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</si>
  <si>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</si>
  <si>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</si>
  <si>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</si>
  <si>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</si>
  <si>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</si>
  <si>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</si>
  <si>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</si>
  <si>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</si>
  <si>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</si>
  <si>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</si>
  <si>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</si>
  <si>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</si>
  <si>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</si>
  <si>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</si>
  <si>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</si>
  <si>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</si>
  <si>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</si>
  <si>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</si>
  <si>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</si>
  <si>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</si>
  <si>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</si>
  <si>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</si>
  <si>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</si>
  <si>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</si>
  <si>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</si>
  <si>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</si>
  <si>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</si>
  <si>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</si>
  <si>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</si>
  <si>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</si>
  <si>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</si>
  <si>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</si>
  <si>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</si>
  <si>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</si>
  <si>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</si>
  <si>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</si>
  <si>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</si>
  <si>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</si>
  <si>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</si>
  <si>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</si>
  <si>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</si>
  <si>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</si>
  <si>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</si>
  <si>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</si>
  <si>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</si>
  <si>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</si>
  <si>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</si>
  <si>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</si>
  <si>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</si>
  <si>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</si>
  <si>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</si>
  <si>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</si>
  <si>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</si>
  <si>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</si>
  <si>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</si>
  <si>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</si>
  <si>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</si>
  <si>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</si>
  <si>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</si>
  <si>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</si>
  <si>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</si>
  <si>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</si>
  <si>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</si>
  <si>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</si>
  <si>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</si>
  <si>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</si>
  <si>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</si>
  <si>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</si>
  <si>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</si>
  <si>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</si>
  <si>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</si>
  <si>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</si>
  <si>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</si>
  <si>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</si>
  <si>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</si>
  <si>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</si>
  <si>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</si>
  <si>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</si>
  <si>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</si>
  <si>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</si>
  <si>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</si>
  <si>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</si>
  <si>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</si>
  <si>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</si>
  <si>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</si>
  <si>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</si>
  <si>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</si>
  <si>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</si>
  <si>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</si>
  <si>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</si>
  <si>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</si>
  <si>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</si>
  <si>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</si>
  <si>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</si>
  <si>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</si>
  <si>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</si>
  <si>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</si>
  <si>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</si>
  <si>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</si>
  <si>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</si>
  <si>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</si>
  <si>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</si>
  <si>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</si>
  <si>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</si>
  <si>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</si>
  <si>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</si>
  <si>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</si>
  <si>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</si>
  <si>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</si>
  <si>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</si>
  <si>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</si>
  <si>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</si>
  <si>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</si>
  <si>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</si>
  <si>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</si>
  <si>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</si>
  <si>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</si>
  <si>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</si>
  <si>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</si>
  <si>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</si>
  <si>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</si>
  <si>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</si>
  <si>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</si>
  <si>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</si>
  <si>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</si>
  <si>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</si>
  <si>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</si>
  <si>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</si>
  <si>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</si>
  <si>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</si>
  <si>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</si>
  <si>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</si>
  <si>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</si>
  <si>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</si>
  <si>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</si>
  <si>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</si>
  <si>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</si>
  <si>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</si>
  <si>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</si>
  <si>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</si>
  <si>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</si>
  <si>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</si>
  <si>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</si>
  <si>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</si>
  <si>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</si>
  <si>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</si>
  <si>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</si>
  <si>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</si>
  <si>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</si>
  <si>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</si>
  <si>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</si>
  <si>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</si>
  <si>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</si>
  <si>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</si>
  <si>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</si>
  <si>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</si>
  <si>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</si>
  <si>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</si>
  <si>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</si>
  <si>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</si>
  <si>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</si>
  <si>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</si>
  <si>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</si>
  <si>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</si>
  <si>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</si>
  <si>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</si>
  <si>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</si>
  <si>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</si>
  <si>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</si>
  <si>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</si>
  <si>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</si>
  <si>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</si>
  <si>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</si>
  <si>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</si>
  <si>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</si>
  <si>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</si>
  <si>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</si>
  <si>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</si>
  <si>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</si>
  <si>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</si>
  <si>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</si>
  <si>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</si>
  <si>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</si>
  <si>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</si>
  <si>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</si>
  <si>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</si>
  <si>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</si>
  <si>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</si>
  <si>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</si>
  <si>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</si>
  <si>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</si>
  <si>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</si>
  <si>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</si>
  <si>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</si>
  <si>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</si>
  <si>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</si>
  <si>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</si>
  <si>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</si>
  <si>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</si>
  <si>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</si>
  <si>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</si>
  <si>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</si>
  <si>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</si>
  <si>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</si>
  <si>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</si>
  <si>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</si>
  <si>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</si>
  <si>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</si>
  <si>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</si>
  <si>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</si>
  <si>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</si>
  <si>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</si>
  <si>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</si>
  <si>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</si>
  <si>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</si>
  <si>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</si>
  <si>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</si>
  <si>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</si>
  <si>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</si>
  <si>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</si>
  <si>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</si>
  <si>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</si>
  <si>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</si>
  <si>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</si>
  <si>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</si>
  <si>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</si>
  <si>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</si>
  <si>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</si>
  <si>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</si>
  <si>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</si>
  <si>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</si>
  <si>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</si>
  <si>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</si>
  <si>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</si>
  <si>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</si>
  <si>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</si>
  <si>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</si>
  <si>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</si>
  <si>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</si>
  <si>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</si>
  <si>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</si>
  <si>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</si>
  <si>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</si>
  <si>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</si>
  <si>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</si>
  <si>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</si>
  <si>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</si>
  <si>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</si>
  <si>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</si>
  <si>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</si>
  <si>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</si>
  <si>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</si>
  <si>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</si>
  <si>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</si>
  <si>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</si>
  <si>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</si>
  <si>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</si>
  <si>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</si>
  <si>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</si>
  <si>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</si>
  <si>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</si>
  <si>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</si>
  <si>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</si>
  <si>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</si>
  <si>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</si>
  <si>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</si>
  <si>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</si>
  <si>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</si>
  <si>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</si>
  <si>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</si>
  <si>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</si>
  <si>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</si>
  <si>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</si>
  <si>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</si>
  <si>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</si>
  <si>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</si>
  <si>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</si>
  <si>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</si>
  <si>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</si>
  <si>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</si>
  <si>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</si>
  <si>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</si>
  <si>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</si>
  <si>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</si>
  <si>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</si>
  <si>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</si>
  <si>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</si>
  <si>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</si>
  <si>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</si>
  <si>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</si>
  <si>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</si>
  <si>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</si>
  <si>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</si>
  <si>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</si>
  <si>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</si>
  <si>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</si>
  <si>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</si>
  <si>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</si>
  <si>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</si>
  <si>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</si>
  <si>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</si>
  <si>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</si>
  <si>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</si>
  <si>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</si>
  <si>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</si>
  <si>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</si>
  <si>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</si>
  <si>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</si>
  <si>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</si>
  <si>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</si>
  <si>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</si>
  <si>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</si>
  <si>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</si>
  <si>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</si>
  <si>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</si>
  <si>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</si>
  <si>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</si>
  <si>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</si>
  <si>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</si>
  <si>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</si>
  <si>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</si>
  <si>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</si>
  <si>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</si>
  <si>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</si>
  <si>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</si>
  <si>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</si>
  <si>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</si>
  <si>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</si>
  <si>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</si>
  <si>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</si>
  <si>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</si>
  <si>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</si>
  <si>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</si>
  <si>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</si>
  <si>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</si>
  <si>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</si>
  <si>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</si>
  <si>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</si>
  <si>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</si>
  <si>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</si>
  <si>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</si>
  <si>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</si>
  <si>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</si>
  <si>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</si>
  <si>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</si>
  <si>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</si>
  <si>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</si>
  <si>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</si>
  <si>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</si>
  <si>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</si>
  <si>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</si>
  <si>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</si>
  <si>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</si>
  <si>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</si>
  <si>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</si>
  <si>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</si>
  <si>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</si>
  <si>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</si>
  <si>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</si>
  <si>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</si>
  <si>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</si>
  <si>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</si>
  <si>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</si>
  <si>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</si>
  <si>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</si>
  <si>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</si>
  <si>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</si>
  <si>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</si>
  <si>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</si>
  <si>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</si>
  <si>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</si>
  <si>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</si>
  <si>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</si>
  <si>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</si>
  <si>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</si>
  <si>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</si>
  <si>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</si>
  <si>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</si>
  <si>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</si>
  <si>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</si>
  <si>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</si>
  <si>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</si>
  <si>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</si>
  <si>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</si>
  <si>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</si>
  <si>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</si>
  <si>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</si>
  <si>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</si>
  <si>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</si>
  <si>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</si>
  <si>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</si>
  <si>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</si>
  <si>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</si>
  <si>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</si>
  <si>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</si>
  <si>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</si>
  <si>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</si>
  <si>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</si>
  <si>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</si>
  <si>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</si>
  <si>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</si>
  <si>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</si>
  <si>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</si>
  <si>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</si>
  <si>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</si>
  <si>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</si>
  <si>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</si>
  <si>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</si>
  <si>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</si>
  <si>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</si>
  <si>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</si>
  <si>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</si>
  <si>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</si>
  <si>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</si>
  <si>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</si>
  <si>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</si>
  <si>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</si>
  <si>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</si>
  <si>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</si>
  <si>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</si>
  <si>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</si>
  <si>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</si>
  <si>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</si>
  <si>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</si>
  <si>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</si>
  <si>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</si>
  <si>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</si>
  <si>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</si>
  <si>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</si>
  <si>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</si>
  <si>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</si>
  <si>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</si>
  <si>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</si>
  <si>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</si>
  <si>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</si>
  <si>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</si>
  <si>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</si>
  <si>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</si>
  <si>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</si>
  <si>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</si>
  <si>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</si>
  <si>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</si>
  <si>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</si>
  <si>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</si>
  <si>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</si>
  <si>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</si>
  <si>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</si>
  <si>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</si>
  <si>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</si>
  <si>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</si>
  <si>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</si>
  <si>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</si>
  <si>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</si>
  <si>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</si>
  <si>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</si>
  <si>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</si>
  <si>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</si>
  <si>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</si>
  <si>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</si>
  <si>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</si>
  <si>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</si>
  <si>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</si>
  <si>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</si>
  <si>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</si>
  <si>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</si>
  <si>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</si>
  <si>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</si>
  <si>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</si>
  <si>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</si>
  <si>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</si>
  <si>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</si>
  <si>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</si>
  <si>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</si>
  <si>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</si>
  <si>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</si>
  <si>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</si>
  <si>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</si>
  <si>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</si>
  <si>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</si>
  <si>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</si>
  <si>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</si>
  <si>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</si>
  <si>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</si>
  <si>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</si>
  <si>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</si>
  <si>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</si>
  <si>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</si>
  <si>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</si>
  <si>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</si>
  <si>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</si>
  <si>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</si>
  <si>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</si>
  <si>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</si>
  <si>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</si>
  <si>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</si>
  <si>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</si>
  <si>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</si>
  <si>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</si>
  <si>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</si>
  <si>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</si>
  <si>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</si>
  <si>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</si>
  <si>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</si>
  <si>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</si>
  <si>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</si>
  <si>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</si>
  <si>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</si>
  <si>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</si>
  <si>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</si>
  <si>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</si>
  <si>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</si>
  <si>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</si>
  <si>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</si>
  <si>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</si>
  <si>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</si>
  <si>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</si>
  <si>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</si>
  <si>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</si>
  <si>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</si>
  <si>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</si>
  <si>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</si>
  <si>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</si>
  <si>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</si>
  <si>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</si>
  <si>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</si>
  <si>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</si>
  <si>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</si>
  <si>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</si>
  <si>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</si>
  <si>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</si>
  <si>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</si>
  <si>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</si>
  <si>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</si>
  <si>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</si>
  <si>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</si>
  <si>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</si>
  <si>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</si>
  <si>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</si>
  <si>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</si>
  <si>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</si>
  <si>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</si>
  <si>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</si>
  <si>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</si>
  <si>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</si>
  <si>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</si>
  <si>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</si>
  <si>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</si>
  <si>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</si>
  <si>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</si>
  <si>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</si>
  <si>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</si>
  <si>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</si>
  <si>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</si>
  <si>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</si>
  <si>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</si>
  <si>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</si>
  <si>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</si>
  <si>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</si>
  <si>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</si>
  <si>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</si>
  <si>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</si>
  <si>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</si>
  <si>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</si>
  <si>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</si>
  <si>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</si>
  <si>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</si>
  <si>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</si>
  <si>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</si>
  <si>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</si>
  <si>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</si>
  <si>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</si>
  <si>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</si>
  <si>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</si>
  <si>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</si>
  <si>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</si>
  <si>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</si>
  <si>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</si>
  <si>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</si>
  <si>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</si>
  <si>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</si>
  <si>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</si>
  <si>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</si>
  <si>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</si>
  <si>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</si>
  <si>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</si>
  <si>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</si>
  <si>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</si>
  <si>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</si>
  <si>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</si>
  <si>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</si>
  <si>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</si>
  <si>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</si>
  <si>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</si>
  <si>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</si>
  <si>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</si>
  <si>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</si>
  <si>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</si>
  <si>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</si>
  <si>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</si>
  <si>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</si>
  <si>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</si>
  <si>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</si>
  <si>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</si>
  <si>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</si>
  <si>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</si>
  <si>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</si>
  <si>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</si>
  <si>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</si>
  <si>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</si>
  <si>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</si>
  <si>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</si>
  <si>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</si>
  <si>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</si>
  <si>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</si>
  <si>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</si>
  <si>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</si>
  <si>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</si>
  <si>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</si>
  <si>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</si>
  <si>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</si>
  <si>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</si>
  <si>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</si>
  <si>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</si>
  <si>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</si>
  <si>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</si>
  <si>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</si>
  <si>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</si>
  <si>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</si>
  <si>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</si>
  <si>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</si>
  <si>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</si>
  <si>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</si>
  <si>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</si>
  <si>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</si>
  <si>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</si>
  <si>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</si>
  <si>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</si>
  <si>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</si>
  <si>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</si>
  <si>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</si>
  <si>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</si>
  <si>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</si>
  <si>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</si>
  <si>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</si>
  <si>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</si>
  <si>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</si>
  <si>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</si>
  <si>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</si>
  <si>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</si>
  <si>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</si>
  <si>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</si>
  <si>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</si>
  <si>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</si>
  <si>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</si>
  <si>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</si>
  <si>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</si>
  <si>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</si>
  <si>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</si>
  <si>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</si>
  <si>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</si>
  <si>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</si>
  <si>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</si>
  <si>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</si>
  <si>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</si>
  <si>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</si>
  <si>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</si>
  <si>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</si>
  <si>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</si>
  <si>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</si>
  <si>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</si>
  <si>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</si>
  <si>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</si>
  <si>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</si>
  <si>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</si>
  <si>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</si>
  <si>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</si>
  <si>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</si>
  <si>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</si>
  <si>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</si>
  <si>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</si>
  <si>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</si>
  <si>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</si>
  <si>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</si>
  <si>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</si>
  <si>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</si>
  <si>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</si>
  <si>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</si>
  <si>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</si>
  <si>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</si>
  <si>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</si>
  <si>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</si>
  <si>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</si>
  <si>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</si>
  <si>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</si>
  <si>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</si>
  <si>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</si>
  <si>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</si>
  <si>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</si>
  <si>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</si>
  <si>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</si>
  <si>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</si>
  <si>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</si>
  <si>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</si>
  <si>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</si>
  <si>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</si>
  <si>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</si>
  <si>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</si>
  <si>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</si>
  <si>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</si>
  <si>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</si>
  <si>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</si>
  <si>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</si>
  <si>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</si>
  <si>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</si>
  <si>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</si>
  <si>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</si>
  <si>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</si>
  <si>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</si>
  <si>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</si>
  <si>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</si>
  <si>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</si>
  <si>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</si>
  <si>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</si>
  <si>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</si>
  <si>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</si>
  <si>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</si>
  <si>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</si>
  <si>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</si>
  <si>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</si>
  <si>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</si>
  <si>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</si>
  <si>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</si>
  <si>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</si>
  <si>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</si>
  <si>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</si>
  <si>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</si>
  <si>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</si>
  <si>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</si>
  <si>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</si>
  <si>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</si>
  <si>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</si>
  <si>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</si>
  <si>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</si>
  <si>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</si>
  <si>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</si>
  <si>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</si>
  <si>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</si>
  <si>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</si>
  <si>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</si>
  <si>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</si>
  <si>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</si>
  <si>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</si>
  <si>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</si>
  <si>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</si>
  <si>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</si>
  <si>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</si>
  <si>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</si>
  <si>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</si>
  <si>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</si>
  <si>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</si>
  <si>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</si>
  <si>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</si>
  <si>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</si>
  <si>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</si>
  <si>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</si>
  <si>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</si>
  <si>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</si>
  <si>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</si>
  <si>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</si>
  <si>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</si>
  <si>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</si>
  <si>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</si>
  <si>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</si>
  <si>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</si>
  <si>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</si>
  <si>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</si>
  <si>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</si>
  <si>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</si>
  <si>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</si>
  <si>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</si>
  <si>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</si>
  <si>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</si>
  <si>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</si>
  <si>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</si>
  <si>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</si>
  <si>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</si>
  <si>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</si>
  <si>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</si>
  <si>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</si>
  <si>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</si>
  <si>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</si>
  <si>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</si>
  <si>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</si>
  <si>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</si>
  <si>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</si>
  <si>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</si>
  <si>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</si>
  <si>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</si>
  <si>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</si>
  <si>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</si>
  <si>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</si>
  <si>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</si>
  <si>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</si>
  <si>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</si>
  <si>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</si>
  <si>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</si>
  <si>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</si>
  <si>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</si>
  <si>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</si>
  <si>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</si>
  <si>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</si>
  <si>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</si>
  <si>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</si>
  <si>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</si>
  <si>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</si>
  <si>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</si>
  <si>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</si>
  <si>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</si>
  <si>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</si>
  <si>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</si>
  <si>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</si>
  <si>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</si>
  <si>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</si>
  <si>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</si>
  <si>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</si>
  <si>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</si>
  <si>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</si>
  <si>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</si>
  <si>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</si>
  <si>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</si>
  <si>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</si>
  <si>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</si>
  <si>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</si>
  <si>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</si>
  <si>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</si>
  <si>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</si>
  <si>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</si>
  <si>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</si>
  <si>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</si>
  <si>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</si>
  <si>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</si>
  <si>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</si>
  <si>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</si>
  <si>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</si>
  <si>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</si>
  <si>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</si>
  <si>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</si>
  <si>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</si>
  <si>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</si>
  <si>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</si>
  <si>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</si>
  <si>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</si>
  <si>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</si>
  <si>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</si>
  <si>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</si>
  <si>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</si>
  <si>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</si>
  <si>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</si>
  <si>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</si>
  <si>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</si>
  <si>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</si>
  <si>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</si>
  <si>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</si>
  <si>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</si>
  <si>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</si>
  <si>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</si>
  <si>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</si>
  <si>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</si>
  <si>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</si>
  <si>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</si>
  <si>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</si>
  <si>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</si>
  <si>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</si>
  <si>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</si>
  <si>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</si>
  <si>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</si>
  <si>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</si>
  <si>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</si>
  <si>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</si>
  <si>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</si>
  <si>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</si>
  <si>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</si>
  <si>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</si>
  <si>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</si>
  <si>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</si>
  <si>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</si>
  <si>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</si>
  <si>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</si>
  <si>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</si>
  <si>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</si>
  <si>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</si>
  <si>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</si>
  <si>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</si>
  <si>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</si>
  <si>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</si>
  <si>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</si>
  <si>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</si>
  <si>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</si>
  <si>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</si>
  <si>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</si>
  <si>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</si>
  <si>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</si>
  <si>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</si>
  <si>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</si>
  <si>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</si>
  <si>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</si>
  <si>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</si>
  <si>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</si>
  <si>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</si>
  <si>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</si>
  <si>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</si>
  <si>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</si>
  <si>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</si>
  <si>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</si>
  <si>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</si>
  <si>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</si>
  <si>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</si>
  <si>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</si>
  <si>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</si>
  <si>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</si>
  <si>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</si>
  <si>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</si>
  <si>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</si>
  <si>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</si>
  <si>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</si>
  <si>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</si>
  <si>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</si>
  <si>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</si>
  <si>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</si>
  <si>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</si>
  <si>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</si>
  <si>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</si>
  <si>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</si>
  <si>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</si>
  <si>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</si>
  <si>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</si>
  <si>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</si>
  <si>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</si>
  <si>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</si>
  <si>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</si>
  <si>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</si>
  <si>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</si>
  <si>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</si>
  <si>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</si>
  <si>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</si>
  <si>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</si>
  <si>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</si>
  <si>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</si>
  <si>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</si>
  <si>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</si>
  <si>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</si>
  <si>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</si>
  <si>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</si>
  <si>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</si>
  <si>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</si>
  <si>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</si>
  <si>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</si>
  <si>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</si>
  <si>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</si>
  <si>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</si>
  <si>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</si>
  <si>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</si>
  <si>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</si>
  <si>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</si>
  <si>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</si>
  <si>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</si>
  <si>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</si>
  <si>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</si>
  <si>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</si>
  <si>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</si>
  <si>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</si>
  <si>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</si>
  <si>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</si>
  <si>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</si>
  <si>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</si>
  <si>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</si>
  <si>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</si>
  <si>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</si>
  <si>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</si>
  <si>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</si>
  <si>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</si>
  <si>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</si>
  <si>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</si>
  <si>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</si>
  <si>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</si>
  <si>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</si>
  <si>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</si>
  <si>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</si>
  <si>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</si>
  <si>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</si>
  <si>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</si>
  <si>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</si>
  <si>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</si>
  <si>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</si>
  <si>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</si>
  <si>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</si>
  <si>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</si>
  <si>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</si>
  <si>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</si>
  <si>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</si>
  <si>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</si>
  <si>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</si>
  <si>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</si>
  <si>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</si>
  <si>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</si>
  <si>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</si>
  <si>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</si>
  <si>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</si>
  <si>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</si>
  <si>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</si>
  <si>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</si>
  <si>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</si>
  <si>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</si>
  <si>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</si>
  <si>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</si>
  <si>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</si>
  <si>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</si>
  <si>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</si>
  <si>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</si>
  <si>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</si>
  <si>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</si>
  <si>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</si>
  <si>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</si>
  <si>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</si>
  <si>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</si>
  <si>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</si>
  <si>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</si>
  <si>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</si>
  <si>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</si>
  <si>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</si>
  <si>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</si>
  <si>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</si>
  <si>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</si>
  <si>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</si>
  <si>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</si>
  <si>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</si>
  <si>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</si>
  <si>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</si>
  <si>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</si>
  <si>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</si>
  <si>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</si>
  <si>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</si>
  <si>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</si>
  <si>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</si>
  <si>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</si>
  <si>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</si>
  <si>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</si>
  <si>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</si>
  <si>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</si>
  <si>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</si>
  <si>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</si>
  <si>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</si>
  <si>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</si>
  <si>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</si>
  <si>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</si>
  <si>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</si>
  <si>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</si>
  <si>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</si>
  <si>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</si>
  <si>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</si>
  <si>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</si>
  <si>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</si>
  <si>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</si>
  <si>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</si>
  <si>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</si>
  <si>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</si>
  <si>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</si>
  <si>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</si>
  <si>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</si>
  <si>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</si>
  <si>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</si>
  <si>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</si>
  <si>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</si>
  <si>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</si>
  <si>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</si>
  <si>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</si>
  <si>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</si>
  <si>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</si>
  <si>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</si>
  <si>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</si>
  <si>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</si>
  <si>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</si>
  <si>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</si>
  <si>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</si>
  <si>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</si>
  <si>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</si>
  <si>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</si>
  <si>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</si>
  <si>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</si>
  <si>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</si>
  <si>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</si>
  <si>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</si>
  <si>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</si>
  <si>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</si>
  <si>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</si>
  <si>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</si>
  <si>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</si>
  <si>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</si>
  <si>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</si>
  <si>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</si>
  <si>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</si>
  <si>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</si>
  <si>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</si>
  <si>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</si>
  <si>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</si>
  <si>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</si>
  <si>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</si>
  <si>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</si>
  <si>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</si>
  <si>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</si>
  <si>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</si>
  <si>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</si>
  <si>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</si>
  <si>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</si>
  <si>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</si>
  <si>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</si>
  <si>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</si>
  <si>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</si>
  <si>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</si>
  <si>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</si>
  <si>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</si>
  <si>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</si>
  <si>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</si>
  <si>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</si>
  <si>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</si>
  <si>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</si>
  <si>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</si>
  <si>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</si>
  <si>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</si>
  <si>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</si>
  <si>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</si>
  <si>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</si>
  <si>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</si>
  <si>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</si>
  <si>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</si>
  <si>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</si>
  <si>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</si>
  <si>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</si>
  <si>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</si>
  <si>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</si>
  <si>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</si>
  <si>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</si>
  <si>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</si>
  <si>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</si>
  <si>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</si>
  <si>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</si>
  <si>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</si>
  <si>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</si>
  <si>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</si>
  <si>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</si>
  <si>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</si>
  <si>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</si>
  <si>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</si>
  <si>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</si>
  <si>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</si>
  <si>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</si>
  <si>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</si>
  <si>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</si>
  <si>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</si>
  <si>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</si>
  <si>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</si>
  <si>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</si>
  <si>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</si>
  <si>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</si>
  <si>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</si>
  <si>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</si>
  <si>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</si>
  <si>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</si>
  <si>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</si>
  <si>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</si>
  <si>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</si>
  <si>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</si>
  <si>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</si>
  <si>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</si>
  <si>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</si>
  <si>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</si>
  <si>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</si>
  <si>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</si>
  <si>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</si>
  <si>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</si>
  <si>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</si>
  <si>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</si>
  <si>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</si>
  <si>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</si>
  <si>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</si>
  <si>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</si>
  <si>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</si>
  <si>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</si>
  <si>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</si>
  <si>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</si>
  <si>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</si>
  <si>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</si>
  <si>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</si>
  <si>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</si>
  <si>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</si>
  <si>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</si>
  <si>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</si>
  <si>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</si>
  <si>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</si>
  <si>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</si>
  <si>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</si>
  <si>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</si>
  <si>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</si>
  <si>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</si>
  <si>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</si>
  <si>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</si>
  <si>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</si>
  <si>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</si>
  <si>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</si>
  <si>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</si>
  <si>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</si>
  <si>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</si>
  <si>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</si>
  <si>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</si>
  <si>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</si>
  <si>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</si>
  <si>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</si>
  <si>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</si>
  <si>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</si>
  <si>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</si>
  <si>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</si>
  <si>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</si>
  <si>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</si>
  <si>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</si>
  <si>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</si>
  <si>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</si>
  <si>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</si>
  <si>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</si>
  <si>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</si>
  <si>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</si>
  <si>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</si>
  <si>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</si>
  <si>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</si>
  <si>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</si>
  <si>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</si>
  <si>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</si>
  <si>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</si>
  <si>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</si>
  <si>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</si>
  <si>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</si>
  <si>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</si>
  <si>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</si>
  <si>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</si>
  <si>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</si>
  <si>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</si>
  <si>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</si>
  <si>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</si>
  <si>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</si>
  <si>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</si>
  <si>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</si>
  <si>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</si>
  <si>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</si>
  <si>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</si>
  <si>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</si>
  <si>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</si>
  <si>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</si>
  <si>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</si>
  <si>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</si>
  <si>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</si>
  <si>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</si>
  <si>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</si>
  <si>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</si>
  <si>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</si>
  <si>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</si>
  <si>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</si>
  <si>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</si>
  <si>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</si>
  <si>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</si>
  <si>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</si>
  <si>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</si>
  <si>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</si>
  <si>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</si>
  <si>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</si>
  <si>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</si>
  <si>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</si>
  <si>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</si>
  <si>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</si>
  <si>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</si>
  <si>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</si>
  <si>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</si>
  <si>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</si>
  <si>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</si>
  <si>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</si>
  <si>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</si>
  <si>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</si>
  <si>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</si>
  <si>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</si>
  <si>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</si>
  <si>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</si>
  <si>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</si>
  <si>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</si>
  <si>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</si>
  <si>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</si>
  <si>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</si>
  <si>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</si>
  <si>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</si>
  <si>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</si>
  <si>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</si>
  <si>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</si>
  <si>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</si>
  <si>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</si>
  <si>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</si>
  <si>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</si>
  <si>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</si>
  <si>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</si>
  <si>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</si>
  <si>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</si>
  <si>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</si>
  <si>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</si>
  <si>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</si>
  <si>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</si>
  <si>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</si>
  <si>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</si>
  <si>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</si>
  <si>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</si>
  <si>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</si>
  <si>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</si>
  <si>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</si>
  <si>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</si>
  <si>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</si>
  <si>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</si>
  <si>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</si>
  <si>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</si>
  <si>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</si>
  <si>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</si>
  <si>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</si>
  <si>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</si>
  <si>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</si>
  <si>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</si>
  <si>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</si>
  <si>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</si>
  <si>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</si>
  <si>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</si>
  <si>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</si>
  <si>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</si>
  <si>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</si>
  <si>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</si>
  <si>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</si>
  <si>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</si>
  <si>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</si>
  <si>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</si>
  <si>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</si>
  <si>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</si>
  <si>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</si>
  <si>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</si>
  <si>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</si>
  <si>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</si>
  <si>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</si>
  <si>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</si>
  <si>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</si>
  <si>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</si>
  <si>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</si>
  <si>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</si>
  <si>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</si>
  <si>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</si>
  <si>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</si>
  <si>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</si>
  <si>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</si>
  <si>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</si>
  <si>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</si>
  <si>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</si>
  <si>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</si>
  <si>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</si>
  <si>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</si>
  <si>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</si>
  <si>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</si>
  <si>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</si>
  <si>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</si>
  <si>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</si>
  <si>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</si>
  <si>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</si>
  <si>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</si>
  <si>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</si>
  <si>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</si>
  <si>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</si>
  <si>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</si>
  <si>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</si>
  <si>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</si>
  <si>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</si>
  <si>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</si>
  <si>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</si>
  <si>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</si>
  <si>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</si>
  <si>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</si>
  <si>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</si>
  <si>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</si>
  <si>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</si>
  <si>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</si>
  <si>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</si>
  <si>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</si>
  <si>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</si>
  <si>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</si>
  <si>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</si>
  <si>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</si>
  <si>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</si>
  <si>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</si>
  <si>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</si>
  <si>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</si>
  <si>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</si>
  <si>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</si>
  <si>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</si>
  <si>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</si>
  <si>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</si>
  <si>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</si>
  <si>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</si>
  <si>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</si>
  <si>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</si>
  <si>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</si>
  <si>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</si>
  <si>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</si>
  <si>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</si>
  <si>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</si>
  <si>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</si>
  <si>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</si>
  <si>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</si>
  <si>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</si>
  <si>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</si>
  <si>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</si>
  <si>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</si>
  <si>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</si>
  <si>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</si>
  <si>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</si>
  <si>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</si>
  <si>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</si>
  <si>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</si>
  <si>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</si>
  <si>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</si>
  <si>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</si>
  <si>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</si>
  <si>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</si>
  <si>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</si>
  <si>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</si>
  <si>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</si>
  <si>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</si>
  <si>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</si>
  <si>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</si>
  <si>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</si>
  <si>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</si>
  <si>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</si>
  <si>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</si>
  <si>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</si>
  <si>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</si>
  <si>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</si>
  <si>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</si>
  <si>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</si>
  <si>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</si>
  <si>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</si>
  <si>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</si>
  <si>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</si>
  <si>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</si>
  <si>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</si>
  <si>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</si>
  <si>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</si>
  <si>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</si>
  <si>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</si>
  <si>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</si>
  <si>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</si>
  <si>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</si>
  <si>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</si>
  <si>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</si>
  <si>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</si>
  <si>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</si>
  <si>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</si>
  <si>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</si>
  <si>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</si>
  <si>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</si>
  <si>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</si>
  <si>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</si>
  <si>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</si>
  <si>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</si>
  <si>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</si>
  <si>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</si>
  <si>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</si>
  <si>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</si>
  <si>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</si>
  <si>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</si>
  <si>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</si>
  <si>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</si>
  <si>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</si>
  <si>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</si>
  <si>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</si>
  <si>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</si>
  <si>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</si>
  <si>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</si>
  <si>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</si>
  <si>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</si>
  <si>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</si>
  <si>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</si>
  <si>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</si>
  <si>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</si>
  <si>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</si>
  <si>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</si>
  <si>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</si>
  <si>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</si>
  <si>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</si>
  <si>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</si>
  <si>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</si>
  <si>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</si>
  <si>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</si>
  <si>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</si>
  <si>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</si>
  <si>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</si>
  <si>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</si>
  <si>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</si>
  <si>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</si>
  <si>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</si>
  <si>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</si>
  <si>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</si>
  <si>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</si>
  <si>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</si>
  <si>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</si>
  <si>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</si>
  <si>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</si>
  <si>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</si>
  <si>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</si>
  <si>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</si>
  <si>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</si>
  <si>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</si>
  <si>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</si>
  <si>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</si>
  <si>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</si>
  <si>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</si>
  <si>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</si>
  <si>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</si>
  <si>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</si>
  <si>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</si>
  <si>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</si>
  <si>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</si>
  <si>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</si>
  <si>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</si>
  <si>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</si>
  <si>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</si>
  <si>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</si>
  <si>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</si>
  <si>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</si>
  <si>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</si>
  <si>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</si>
  <si>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</si>
  <si>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</si>
  <si>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</si>
  <si>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</si>
  <si>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</si>
  <si>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</si>
  <si>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</si>
  <si>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</si>
  <si>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</si>
  <si>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</si>
  <si>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</si>
  <si>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</si>
  <si>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</si>
  <si>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</si>
  <si>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</si>
  <si>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</si>
  <si>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</si>
  <si>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</si>
  <si>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</si>
  <si>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</si>
  <si>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</si>
  <si>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</si>
  <si>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</si>
  <si>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</si>
  <si>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</si>
  <si>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</si>
  <si>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</si>
  <si>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</si>
  <si>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</si>
  <si>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</si>
  <si>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</si>
  <si>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</si>
  <si>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</si>
  <si>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</si>
  <si>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</si>
  <si>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</si>
  <si>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</si>
  <si>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</si>
  <si>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</si>
  <si>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</si>
  <si>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</si>
  <si>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</si>
  <si>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</si>
  <si>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</si>
  <si>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</si>
  <si>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</si>
  <si>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</si>
  <si>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</si>
  <si>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</si>
  <si>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</si>
  <si>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</si>
  <si>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</si>
  <si>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</si>
  <si>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</si>
  <si>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</si>
  <si>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</si>
  <si>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</si>
  <si>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</si>
  <si>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</si>
  <si>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</si>
  <si>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</si>
  <si>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</si>
  <si>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</si>
  <si>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</si>
  <si>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</si>
  <si>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</si>
  <si>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</si>
  <si>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</si>
  <si>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</si>
  <si>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</si>
  <si>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</si>
  <si>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</si>
  <si>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</si>
  <si>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</si>
  <si>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</si>
  <si>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</si>
  <si>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</si>
  <si>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</si>
  <si>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</si>
  <si>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</si>
  <si>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</si>
  <si>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</si>
  <si>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</si>
  <si>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</si>
  <si>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</si>
  <si>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</si>
  <si>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</si>
  <si>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</si>
  <si>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</si>
  <si>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</si>
  <si>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</si>
  <si>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</si>
  <si>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</si>
  <si>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</si>
  <si>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</si>
  <si>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</si>
  <si>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</si>
  <si>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</si>
  <si>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</si>
  <si>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</si>
  <si>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</si>
  <si>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</si>
  <si>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</si>
  <si>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</si>
  <si>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</si>
  <si>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</si>
  <si>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</si>
  <si>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</si>
  <si>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</si>
  <si>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</si>
  <si>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</si>
  <si>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</si>
  <si>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</si>
  <si>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</si>
  <si>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</si>
  <si>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</si>
  <si>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</si>
  <si>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</si>
  <si>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</si>
  <si>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</si>
  <si>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</si>
  <si>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</si>
  <si>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</si>
  <si>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</si>
  <si>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</si>
  <si>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</si>
  <si>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</si>
  <si>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</si>
  <si>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</si>
  <si>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</si>
  <si>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</si>
  <si>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</si>
  <si>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</si>
  <si>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</si>
  <si>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</si>
  <si>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</si>
  <si>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</si>
  <si>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</si>
  <si>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</si>
  <si>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</si>
  <si>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</si>
  <si>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</si>
  <si>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</si>
  <si>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</si>
  <si>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</si>
  <si>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</si>
  <si>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</si>
  <si>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</si>
  <si>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</si>
  <si>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</si>
  <si>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</si>
  <si>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</si>
  <si>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</si>
  <si>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</si>
  <si>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</si>
  <si>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</si>
  <si>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</si>
  <si>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</si>
  <si>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</si>
  <si>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</si>
  <si>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</si>
  <si>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</si>
  <si>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</si>
  <si>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</si>
  <si>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</si>
  <si>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</si>
  <si>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</si>
  <si>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</si>
  <si>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</si>
  <si>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</si>
  <si>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</si>
  <si>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</si>
  <si>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</si>
  <si>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</si>
  <si>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</si>
  <si>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</si>
  <si>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</si>
  <si>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</si>
  <si>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</si>
  <si>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</si>
  <si>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</si>
  <si>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</si>
  <si>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</si>
  <si>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</si>
  <si>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</si>
  <si>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</si>
  <si>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</si>
  <si>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</si>
  <si>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</si>
  <si>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</si>
  <si>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</si>
  <si>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</si>
  <si>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</si>
  <si>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</si>
  <si>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</si>
  <si>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</si>
  <si>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</si>
  <si>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</si>
  <si>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</si>
  <si>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</si>
  <si>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</si>
  <si>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</si>
  <si>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</si>
  <si>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</si>
  <si>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</si>
  <si>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</si>
  <si>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</si>
  <si>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</si>
  <si>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</si>
  <si>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</si>
  <si>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</si>
  <si>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</si>
  <si>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</si>
  <si>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</si>
  <si>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</si>
  <si>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</si>
  <si>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</si>
  <si>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</si>
  <si>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</si>
  <si>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</si>
  <si>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</si>
  <si>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</si>
  <si>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</si>
  <si>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</si>
  <si>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</si>
  <si>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</si>
  <si>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</si>
  <si>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</si>
  <si>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</si>
  <si>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</si>
  <si>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</si>
  <si>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</si>
  <si>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</si>
  <si>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</si>
  <si>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</si>
  <si>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</si>
  <si>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</si>
  <si>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</si>
  <si>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</si>
  <si>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</si>
  <si>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</si>
  <si>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</si>
  <si>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</si>
  <si>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</si>
  <si>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</si>
  <si>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</si>
  <si>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</si>
  <si>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</si>
  <si>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</si>
  <si>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</si>
  <si>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</si>
  <si>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</si>
  <si>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</si>
  <si>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</si>
  <si>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</si>
  <si>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</si>
  <si>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</si>
  <si>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</si>
  <si>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</si>
  <si>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</si>
  <si>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</si>
  <si>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</si>
  <si>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</si>
  <si>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</si>
  <si>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</si>
  <si>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</si>
  <si>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</si>
  <si>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</si>
  <si>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</si>
  <si>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</si>
  <si>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</si>
  <si>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</si>
  <si>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</si>
  <si>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</si>
  <si>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</si>
  <si>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</si>
  <si>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</si>
  <si>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</si>
  <si>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</si>
  <si>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</si>
  <si>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</si>
  <si>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</si>
  <si>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</si>
  <si>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</si>
  <si>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</si>
  <si>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</si>
  <si>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</si>
  <si>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</si>
  <si>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</si>
  <si>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</si>
  <si>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</si>
  <si>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</si>
  <si>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</si>
  <si>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</si>
  <si>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</si>
  <si>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</si>
  <si>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</si>
  <si>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</si>
  <si>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</si>
  <si>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</si>
  <si>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</si>
  <si>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</si>
  <si>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</si>
  <si>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</si>
  <si>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</si>
  <si>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</si>
  <si>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</si>
  <si>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</si>
  <si>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</si>
  <si>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</si>
  <si>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</si>
  <si>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</si>
  <si>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</si>
  <si>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</si>
  <si>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</si>
  <si>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</si>
  <si>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</si>
  <si>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</si>
  <si>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</si>
  <si>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</si>
  <si>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</si>
  <si>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</si>
  <si>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</si>
  <si>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</si>
  <si>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</si>
  <si>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</si>
  <si>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</si>
  <si>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</si>
  <si>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</si>
  <si>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</si>
  <si>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</si>
  <si>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</si>
  <si>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</si>
  <si>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</si>
  <si>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</si>
  <si>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</si>
  <si>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</si>
  <si>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</si>
  <si>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</si>
  <si>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</si>
  <si>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</si>
  <si>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</si>
  <si>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</si>
  <si>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</si>
  <si>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</si>
  <si>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</si>
  <si>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</si>
  <si>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</si>
  <si>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</si>
  <si>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</si>
  <si>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</si>
  <si>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</si>
  <si>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</si>
  <si>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</si>
  <si>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</si>
  <si>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</si>
  <si>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</si>
  <si>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</si>
  <si>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</si>
  <si>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</si>
  <si>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</si>
  <si>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</si>
  <si>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</si>
  <si>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</si>
  <si>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</si>
  <si>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</si>
  <si>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</si>
  <si>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</si>
  <si>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</si>
  <si>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</si>
  <si>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</si>
  <si>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</si>
  <si>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</si>
  <si>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</si>
  <si>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</si>
  <si>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</si>
  <si>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</si>
  <si>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</si>
  <si>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</si>
  <si>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</si>
  <si>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</si>
  <si>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</si>
  <si>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</si>
  <si>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</si>
  <si>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</si>
  <si>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</si>
  <si>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</si>
  <si>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</si>
  <si>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</si>
  <si>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</si>
  <si>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</si>
  <si>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</si>
  <si>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</si>
  <si>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</si>
  <si>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</si>
  <si>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</si>
  <si>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</si>
  <si>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</si>
  <si>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</si>
  <si>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</si>
  <si>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</si>
  <si>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</si>
  <si>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</si>
  <si>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</si>
  <si>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</si>
  <si>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</si>
  <si>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</si>
  <si>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</si>
  <si>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</si>
  <si>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</si>
  <si>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</si>
  <si>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</si>
  <si>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</si>
  <si>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</si>
  <si>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</si>
  <si>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</si>
  <si>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</si>
  <si>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</si>
  <si>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</si>
  <si>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</si>
  <si>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</si>
  <si>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</si>
  <si>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</si>
  <si>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</si>
  <si>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</si>
  <si>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</si>
  <si>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</si>
  <si>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</si>
  <si>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</si>
  <si>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</si>
  <si>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</si>
  <si>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</si>
  <si>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</si>
  <si>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</si>
  <si>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</si>
  <si>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</si>
  <si>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</si>
  <si>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</si>
  <si>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</si>
  <si>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</si>
  <si>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</si>
  <si>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</si>
  <si>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</si>
  <si>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</si>
  <si>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</si>
  <si>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</si>
  <si>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</si>
  <si>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</si>
  <si>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</si>
  <si>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</si>
  <si>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</si>
  <si>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</si>
  <si>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</si>
  <si>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</si>
  <si>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</si>
  <si>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</si>
  <si>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</si>
  <si>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</si>
  <si>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</si>
  <si>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</si>
  <si>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</si>
  <si>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</si>
  <si>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</si>
  <si>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</si>
  <si>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</si>
  <si>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</si>
  <si>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</si>
  <si>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</si>
  <si>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</si>
  <si>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</si>
  <si>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</si>
  <si>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</si>
  <si>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</si>
  <si>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</si>
  <si>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</si>
  <si>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</si>
  <si>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</si>
  <si>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</si>
  <si>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</si>
  <si>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</si>
  <si>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</si>
  <si>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</si>
  <si>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</si>
  <si>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</si>
  <si>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</si>
  <si>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</si>
  <si>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</si>
  <si>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</si>
  <si>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</si>
  <si>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</si>
  <si>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</si>
  <si>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</si>
  <si>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</si>
  <si>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</si>
  <si>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</si>
  <si>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</si>
  <si>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</si>
  <si>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</si>
  <si>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</si>
  <si>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</si>
  <si>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</si>
  <si>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</si>
  <si>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</si>
  <si>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</si>
  <si>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</si>
  <si>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</si>
  <si>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</si>
  <si>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</si>
  <si>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</si>
  <si>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</si>
  <si>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</si>
  <si>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</si>
  <si>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</si>
  <si>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</si>
  <si>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</si>
  <si>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</si>
  <si>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</si>
  <si>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</si>
  <si>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</si>
  <si>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</si>
  <si>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</si>
  <si>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</si>
  <si>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</si>
  <si>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</si>
  <si>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</si>
  <si>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</si>
  <si>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</si>
  <si>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</si>
  <si>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</si>
  <si>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</si>
  <si>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</si>
  <si>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</si>
  <si>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</si>
  <si>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</si>
  <si>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</si>
  <si>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</si>
  <si>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</si>
  <si>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</si>
  <si>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</si>
  <si>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</si>
  <si>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</si>
  <si>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</si>
  <si>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</si>
  <si>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</si>
  <si>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</si>
  <si>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</si>
  <si>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</si>
  <si>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</si>
  <si>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</si>
  <si>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</si>
  <si>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</si>
  <si>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</si>
  <si>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</si>
  <si>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</si>
  <si>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</si>
  <si>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</si>
  <si>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</si>
  <si>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</si>
  <si>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</si>
  <si>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</si>
  <si>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</si>
  <si>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</si>
  <si>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</si>
  <si>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</si>
  <si>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</si>
  <si>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</si>
  <si>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</si>
  <si>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</si>
  <si>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</si>
  <si>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</si>
  <si>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</si>
  <si>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</si>
  <si>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</si>
  <si>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</si>
  <si>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</si>
  <si>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</si>
  <si>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</si>
  <si>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</si>
  <si>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</si>
  <si>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</si>
  <si>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</si>
  <si>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</si>
  <si>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</si>
  <si>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</si>
  <si>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</si>
  <si>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</si>
  <si>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</si>
  <si>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</si>
  <si>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</si>
  <si>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</si>
  <si>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</si>
  <si>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</si>
  <si>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</si>
  <si>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</si>
  <si>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</si>
  <si>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</si>
  <si>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</si>
  <si>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</si>
  <si>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</si>
  <si>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</si>
  <si>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</si>
  <si>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</si>
  <si>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</si>
  <si>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</si>
  <si>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</si>
  <si>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</si>
  <si>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</si>
  <si>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</si>
  <si>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</si>
  <si>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</si>
  <si>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</si>
  <si>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</si>
  <si>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</si>
  <si>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</si>
  <si>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</si>
  <si>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</si>
  <si>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</si>
  <si>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</si>
  <si>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</si>
  <si>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</si>
  <si>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</si>
  <si>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</si>
  <si>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</si>
  <si>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</si>
  <si>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</si>
  <si>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</si>
  <si>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</si>
  <si>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</si>
  <si>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</si>
  <si>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</si>
  <si>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</si>
  <si>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</si>
  <si>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</si>
  <si>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</si>
  <si>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</si>
  <si>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</si>
  <si>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</si>
  <si>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</si>
  <si>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</si>
  <si>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</si>
  <si>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</si>
  <si>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</si>
  <si>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</si>
  <si>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</si>
  <si>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</si>
  <si>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</si>
  <si>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</si>
  <si>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</si>
  <si>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</si>
  <si>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</si>
  <si>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</si>
  <si>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</si>
  <si>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</si>
  <si>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</si>
  <si>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</si>
  <si>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</si>
  <si>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</si>
  <si>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</si>
  <si>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</si>
  <si>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</si>
  <si>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</si>
  <si>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</si>
  <si>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</si>
  <si>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</si>
  <si>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</si>
  <si>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</si>
  <si>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</si>
  <si>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</si>
  <si>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</si>
  <si>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</si>
  <si>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</si>
  <si>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</si>
  <si>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</si>
  <si>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</si>
  <si>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</si>
  <si>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</si>
  <si>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</si>
  <si>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</si>
  <si>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</si>
  <si>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</si>
  <si>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</si>
  <si>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</si>
  <si>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</si>
  <si>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</si>
  <si>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</si>
  <si>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</si>
  <si>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</si>
  <si>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</si>
  <si>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</si>
  <si>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</si>
  <si>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</si>
  <si>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</si>
  <si>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</si>
  <si>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</si>
  <si>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</si>
  <si>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</si>
  <si>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</si>
  <si>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</si>
  <si>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</si>
  <si>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</si>
  <si>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</si>
  <si>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</si>
  <si>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</si>
  <si>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</si>
  <si>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</si>
  <si>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</si>
  <si>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</si>
  <si>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</si>
  <si>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</si>
  <si>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</si>
  <si>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</si>
  <si>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</si>
  <si>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</si>
  <si>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</si>
  <si>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</si>
  <si>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</si>
  <si>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</si>
  <si>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</si>
  <si>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</si>
  <si>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</si>
  <si>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</si>
  <si>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</si>
  <si>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</si>
  <si>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</si>
  <si>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</si>
  <si>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</si>
  <si>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</si>
  <si>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</si>
  <si>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</si>
  <si>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</si>
  <si>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</si>
  <si>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</si>
  <si>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</si>
  <si>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</si>
  <si>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</si>
  <si>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</si>
  <si>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</si>
  <si>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</si>
  <si>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</si>
  <si>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</si>
  <si>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</si>
  <si>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</si>
  <si>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</si>
  <si>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</si>
  <si>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</si>
  <si>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</si>
  <si>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</si>
  <si>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</si>
  <si>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</si>
  <si>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</si>
  <si>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</si>
  <si>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</si>
  <si>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</si>
  <si>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</si>
  <si>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</si>
  <si>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</si>
  <si>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</si>
  <si>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</si>
  <si>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</si>
  <si>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</si>
  <si>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</si>
  <si>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</si>
  <si>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</si>
  <si>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</si>
  <si>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</si>
  <si>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</si>
  <si>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</si>
  <si>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</si>
  <si>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</si>
  <si>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</si>
  <si>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</si>
  <si>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</si>
  <si>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</si>
  <si>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</si>
  <si>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</si>
  <si>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</si>
  <si>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</si>
  <si>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</si>
  <si>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</si>
  <si>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</si>
  <si>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</si>
  <si>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</si>
  <si>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</si>
  <si>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</si>
  <si>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</si>
  <si>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</si>
  <si>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</si>
  <si>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</si>
  <si>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</si>
  <si>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</si>
  <si>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</si>
  <si>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</si>
  <si>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</si>
  <si>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</si>
  <si>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</si>
  <si>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</si>
  <si>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</si>
  <si>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</si>
  <si>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</si>
  <si>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</si>
  <si>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</si>
  <si>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</si>
  <si>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</si>
  <si>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</si>
  <si>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</si>
  <si>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</si>
  <si>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</si>
  <si>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</si>
  <si>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</si>
  <si>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</si>
  <si>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</si>
  <si>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</si>
  <si>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</si>
  <si>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</si>
  <si>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</si>
  <si>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</si>
  <si>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</si>
  <si>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</si>
  <si>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</si>
  <si>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</si>
  <si>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</si>
  <si>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</si>
  <si>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</si>
  <si>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</si>
  <si>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</si>
  <si>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</si>
  <si>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</si>
  <si>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</si>
  <si>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</si>
  <si>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</si>
  <si>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</si>
  <si>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</si>
  <si>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</si>
  <si>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</si>
  <si>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</si>
  <si>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</si>
  <si>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</si>
  <si>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</si>
  <si>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</si>
  <si>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</si>
  <si>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</si>
  <si>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</si>
  <si>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</si>
  <si>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</si>
  <si>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</si>
  <si>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</si>
  <si>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</si>
  <si>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</si>
  <si>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</si>
  <si>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</si>
  <si>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</si>
  <si>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</si>
  <si>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</si>
  <si>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</si>
  <si>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</si>
  <si>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</si>
  <si>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</si>
  <si>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</si>
  <si>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</si>
  <si>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</si>
  <si>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</si>
  <si>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</si>
  <si>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</si>
  <si>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</si>
  <si>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</si>
  <si>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</si>
  <si>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</si>
  <si>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</si>
  <si>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</si>
  <si>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</si>
  <si>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</si>
  <si>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</si>
  <si>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</si>
  <si>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</si>
  <si>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</si>
  <si>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</si>
  <si>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</si>
  <si>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</si>
  <si>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</si>
  <si>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</si>
  <si>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</si>
  <si>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</si>
  <si>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</si>
  <si>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</si>
  <si>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</si>
  <si>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</si>
  <si>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</si>
  <si>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</si>
  <si>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</si>
  <si>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</si>
  <si>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</si>
  <si>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</si>
  <si>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</si>
  <si>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</si>
  <si>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</si>
  <si>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</si>
  <si>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</si>
  <si>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</si>
  <si>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</si>
  <si>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</si>
  <si>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</si>
  <si>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</si>
  <si>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</si>
  <si>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</si>
  <si>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</si>
  <si>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</si>
  <si>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</si>
  <si>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</si>
  <si>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</si>
  <si>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</si>
  <si>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</si>
  <si>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</si>
  <si>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</si>
  <si>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</si>
  <si>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</si>
  <si>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</si>
  <si>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</si>
  <si>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</si>
  <si>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</si>
  <si>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</si>
  <si>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</si>
  <si>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</si>
  <si>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</si>
  <si>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</si>
  <si>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</si>
  <si>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</si>
  <si>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</si>
  <si>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</si>
  <si>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</si>
  <si>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</si>
  <si>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</si>
  <si>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</si>
  <si>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</si>
  <si>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</si>
  <si>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</si>
  <si>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</si>
  <si>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</si>
  <si>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</si>
  <si>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</si>
  <si>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</si>
  <si>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</si>
  <si>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</si>
  <si>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</si>
  <si>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</si>
  <si>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</si>
  <si>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</si>
  <si>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</si>
  <si>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</si>
  <si>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</si>
  <si>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</si>
  <si>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</si>
  <si>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</si>
  <si>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</si>
  <si>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</si>
  <si>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</si>
  <si>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</si>
  <si>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</si>
  <si>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</si>
  <si>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</si>
  <si>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</si>
  <si>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</si>
  <si>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</si>
  <si>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</si>
  <si>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</si>
  <si>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</si>
  <si>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</si>
  <si>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</si>
  <si>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</si>
  <si>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</si>
  <si>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</si>
  <si>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</si>
  <si>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</si>
  <si>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</si>
  <si>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</si>
  <si>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</si>
  <si>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</si>
  <si>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</si>
  <si>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</si>
  <si>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</si>
  <si>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</si>
  <si>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</si>
  <si>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</si>
  <si>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</si>
  <si>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</si>
  <si>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</si>
  <si>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</si>
  <si>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</si>
  <si>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</si>
  <si>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</si>
  <si>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</si>
  <si>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</si>
  <si>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</si>
  <si>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</si>
  <si>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</si>
  <si>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</si>
  <si>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</si>
  <si>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</si>
  <si>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</si>
  <si>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</si>
  <si>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</si>
  <si>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</si>
  <si>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</si>
  <si>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</si>
  <si>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</si>
  <si>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</si>
  <si>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</si>
  <si>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</si>
  <si>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</si>
  <si>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</si>
  <si>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</si>
  <si>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</si>
  <si>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</si>
  <si>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</si>
  <si>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</si>
  <si>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</si>
  <si>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</si>
  <si>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</si>
  <si>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</si>
  <si>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</si>
  <si>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</si>
  <si>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</si>
  <si>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</si>
  <si>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</si>
  <si>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</si>
  <si>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</si>
  <si>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</si>
  <si>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</si>
  <si>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</si>
  <si>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</si>
  <si>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</si>
  <si>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</si>
  <si>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</si>
  <si>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</si>
  <si>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</si>
  <si>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</si>
  <si>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</si>
  <si>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</si>
  <si>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</si>
  <si>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</si>
  <si>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</si>
  <si>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</si>
  <si>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</si>
  <si>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</si>
  <si>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</si>
  <si>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</si>
  <si>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</si>
  <si>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</si>
  <si>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</si>
  <si>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</si>
  <si>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</si>
  <si>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</si>
  <si>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</si>
  <si>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</si>
  <si>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</si>
  <si>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</si>
  <si>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</si>
  <si>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</si>
  <si>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</si>
  <si>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</si>
  <si>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</si>
  <si>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</si>
  <si>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</si>
  <si>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</si>
  <si>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</si>
  <si>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</si>
  <si>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</si>
  <si>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</si>
  <si>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</si>
  <si>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</si>
  <si>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</si>
  <si>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</si>
  <si>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</si>
  <si>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</si>
  <si>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</si>
  <si>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</si>
  <si>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</si>
  <si>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</si>
  <si>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</si>
  <si>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</si>
  <si>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</si>
  <si>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</si>
  <si>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</si>
  <si>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</si>
  <si>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</si>
  <si>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</si>
  <si>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</si>
  <si>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</si>
  <si>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</si>
  <si>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</si>
  <si>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</si>
  <si>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</si>
  <si>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</si>
  <si>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</si>
  <si>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</si>
  <si>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</si>
  <si>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</si>
  <si>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</si>
  <si>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</si>
  <si>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</si>
  <si>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</si>
  <si>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</si>
  <si>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</si>
  <si>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</si>
  <si>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</si>
  <si>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</si>
  <si>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</si>
  <si>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</si>
  <si>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</si>
  <si>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</si>
  <si>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</si>
  <si>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</si>
  <si>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</si>
  <si>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</si>
  <si>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</si>
  <si>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</si>
  <si>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</si>
  <si>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</si>
  <si>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</si>
  <si>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</si>
  <si>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</si>
  <si>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</si>
  <si>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</si>
  <si>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</si>
  <si>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</si>
  <si>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</si>
  <si>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</si>
  <si>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</si>
  <si>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</si>
  <si>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</si>
  <si>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</si>
  <si>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</si>
  <si>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</si>
  <si>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</si>
  <si>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</si>
  <si>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</si>
  <si>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</si>
  <si>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</si>
  <si>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</si>
  <si>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</si>
  <si>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</si>
  <si>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</si>
  <si>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</si>
  <si>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</si>
  <si>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</si>
  <si>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</si>
  <si>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</si>
  <si>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</si>
  <si>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</si>
  <si>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</si>
  <si>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</si>
  <si>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</si>
  <si>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</si>
  <si>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</si>
  <si>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</si>
  <si>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</si>
  <si>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</si>
  <si>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</si>
  <si>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</si>
  <si>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</si>
  <si>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</si>
  <si>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</si>
  <si>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</si>
  <si>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</si>
  <si>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</si>
  <si>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</si>
  <si>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</si>
  <si>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</si>
  <si>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</si>
  <si>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</si>
  <si>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</si>
  <si>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</si>
  <si>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</si>
  <si>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</si>
  <si>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</si>
  <si>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</si>
  <si>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</si>
  <si>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</si>
  <si>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</si>
  <si>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</si>
  <si>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</si>
  <si>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</si>
  <si>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</si>
  <si>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</si>
  <si>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</si>
  <si>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</si>
  <si>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</si>
  <si>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</si>
  <si>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</si>
  <si>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</si>
  <si>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</si>
  <si>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</si>
  <si>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</si>
  <si>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</si>
  <si>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</si>
  <si>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</si>
  <si>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</si>
  <si>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</si>
  <si>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</si>
  <si>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</si>
  <si>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</si>
  <si>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</si>
  <si>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</si>
  <si>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</si>
  <si>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</si>
  <si>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</si>
  <si>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</si>
  <si>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</si>
  <si>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</si>
  <si>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</si>
  <si>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</si>
  <si>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</si>
  <si>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</si>
  <si>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</si>
  <si>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</si>
  <si>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</si>
  <si>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</si>
  <si>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</si>
  <si>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</si>
  <si>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</si>
  <si>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</si>
  <si>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</si>
  <si>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</si>
  <si>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</si>
  <si>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</si>
  <si>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</si>
  <si>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</si>
  <si>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</si>
  <si>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</si>
  <si>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</si>
  <si>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</si>
  <si>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</si>
  <si>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</si>
  <si>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</si>
  <si>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</si>
  <si>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</si>
  <si>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</si>
  <si>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</si>
  <si>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</si>
  <si>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</si>
  <si>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</si>
  <si>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</si>
  <si>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</si>
  <si>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</si>
  <si>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</si>
  <si>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</si>
  <si>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</si>
  <si>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</si>
  <si>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</si>
  <si>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</si>
  <si>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</si>
  <si>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</si>
  <si>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</si>
  <si>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</si>
  <si>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</si>
  <si>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</si>
  <si>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</si>
  <si>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</si>
  <si>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</si>
  <si>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</si>
  <si>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</si>
  <si>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</si>
  <si>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</si>
  <si>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</si>
  <si>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</si>
  <si>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</si>
  <si>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</si>
  <si>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</si>
  <si>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</si>
  <si>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</si>
  <si>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</si>
  <si>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</si>
  <si>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</si>
  <si>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</si>
  <si>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</si>
  <si>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</si>
  <si>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</si>
  <si>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</si>
  <si>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</si>
  <si>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</si>
  <si>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</si>
  <si>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</si>
  <si>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</si>
  <si>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</si>
  <si>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</si>
  <si>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</si>
  <si>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</si>
  <si>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</si>
  <si>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</si>
  <si>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</si>
  <si>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</si>
  <si>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</si>
  <si>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</si>
  <si>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</si>
  <si>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</si>
  <si>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</si>
  <si>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</si>
  <si>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</si>
  <si>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</si>
  <si>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</si>
  <si>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</si>
  <si>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</si>
  <si>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</si>
  <si>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</si>
  <si>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</si>
  <si>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</si>
  <si>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</si>
  <si>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</si>
  <si>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</si>
  <si>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</si>
  <si>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</si>
  <si>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</si>
  <si>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</si>
  <si>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</si>
  <si>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</si>
  <si>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</si>
  <si>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</si>
  <si>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</si>
  <si>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</si>
  <si>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</si>
  <si>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</si>
  <si>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</si>
  <si>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</si>
  <si>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</si>
  <si>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</si>
  <si>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</si>
  <si>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</si>
  <si>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</si>
  <si>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</si>
  <si>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</si>
  <si>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</si>
  <si>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</si>
  <si>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</si>
  <si>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</si>
  <si>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</si>
  <si>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</si>
  <si>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</si>
  <si>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</si>
  <si>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</si>
  <si>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</si>
  <si>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</si>
  <si>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</si>
  <si>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</si>
  <si>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</si>
  <si>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</si>
  <si>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</si>
  <si>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</si>
  <si>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</si>
  <si>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</si>
  <si>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</si>
  <si>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</si>
  <si>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</si>
  <si>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</si>
  <si>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</si>
  <si>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</si>
  <si>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</si>
  <si>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</si>
  <si>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</si>
  <si>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</si>
  <si>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</si>
  <si>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</si>
  <si>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</si>
  <si>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</si>
  <si>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</si>
  <si>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</si>
  <si>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</si>
  <si>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</si>
  <si>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</si>
  <si>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</si>
  <si>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</si>
  <si>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</si>
  <si>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</si>
  <si>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</si>
  <si>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</si>
  <si>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</si>
  <si>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</si>
  <si>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</si>
  <si>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</si>
  <si>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</si>
  <si>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</si>
  <si>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</si>
  <si>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</si>
  <si>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</si>
  <si>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</si>
  <si>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</si>
  <si>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</si>
  <si>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</si>
  <si>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</si>
  <si>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</si>
  <si>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</si>
  <si>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</si>
  <si>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</si>
  <si>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</si>
  <si>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</si>
  <si>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</si>
  <si>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</si>
  <si>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</si>
  <si>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</si>
  <si>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</si>
  <si>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</si>
  <si>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</si>
  <si>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</si>
  <si>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</si>
  <si>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</si>
  <si>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</si>
  <si>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</si>
  <si>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</si>
  <si>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</si>
  <si>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</si>
  <si>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</si>
  <si>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</si>
  <si>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</si>
  <si>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</si>
  <si>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</si>
  <si>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</si>
  <si>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</si>
  <si>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</si>
  <si>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</si>
  <si>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</si>
  <si>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</si>
  <si>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</si>
  <si>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</si>
  <si>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</si>
  <si>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</si>
  <si>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</si>
  <si>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</si>
  <si>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</si>
  <si>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</si>
  <si>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</si>
  <si>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</si>
  <si>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</si>
  <si>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</si>
  <si>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</si>
  <si>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</si>
  <si>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</si>
  <si>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</si>
  <si>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</si>
  <si>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</si>
  <si>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</si>
  <si>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</si>
  <si>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</si>
  <si>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</si>
  <si>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</si>
  <si>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</si>
  <si>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</si>
  <si>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</si>
  <si>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</si>
  <si>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</si>
  <si>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</si>
  <si>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</si>
  <si>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</si>
  <si>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</si>
  <si>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</si>
  <si>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</si>
  <si>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</si>
  <si>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</si>
  <si>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</si>
  <si>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</si>
  <si>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</si>
  <si>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</si>
  <si>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</si>
  <si>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</si>
  <si>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</si>
  <si>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</si>
  <si>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</si>
  <si>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</si>
  <si>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</si>
  <si>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</si>
  <si>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</si>
  <si>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</si>
  <si>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</si>
  <si>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</si>
  <si>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</si>
  <si>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</si>
  <si>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</si>
  <si>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</si>
  <si>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</si>
  <si>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</si>
  <si>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</si>
  <si>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</si>
  <si>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</si>
  <si>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</si>
  <si>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</si>
  <si>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</si>
  <si>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</si>
  <si>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</si>
  <si>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</si>
  <si>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</si>
  <si>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</si>
  <si>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</si>
  <si>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</si>
  <si>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</si>
  <si>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</si>
  <si>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</si>
  <si>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</si>
  <si>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</si>
  <si>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</si>
  <si>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</si>
  <si>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</si>
  <si>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</si>
  <si>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</si>
  <si>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</si>
  <si>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</si>
  <si>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</si>
  <si>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</si>
  <si>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</si>
  <si>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</si>
  <si>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</si>
  <si>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</si>
  <si>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</si>
  <si>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</si>
  <si>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</si>
  <si>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</si>
  <si>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</si>
  <si>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</si>
  <si>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</si>
  <si>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</si>
  <si>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</si>
  <si>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</si>
  <si>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</si>
  <si>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</si>
  <si>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</si>
  <si>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</si>
  <si>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</si>
  <si>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</si>
  <si>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</si>
  <si>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</si>
  <si>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</si>
  <si>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</si>
  <si>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</si>
  <si>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</si>
  <si>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</si>
  <si>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</si>
  <si>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</si>
  <si>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</si>
  <si>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</si>
  <si>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</si>
  <si>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</si>
  <si>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</si>
  <si>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</si>
  <si>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</si>
  <si>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</si>
  <si>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</si>
  <si>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</si>
  <si>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</si>
  <si>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</si>
  <si>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</si>
  <si>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</si>
  <si>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</si>
  <si>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</si>
  <si>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</si>
  <si>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</si>
  <si>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</si>
  <si>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</si>
  <si>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</si>
  <si>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</si>
  <si>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</si>
  <si>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</si>
  <si>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</si>
  <si>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</si>
  <si>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</si>
  <si>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</si>
  <si>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</si>
  <si>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</si>
  <si>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</si>
  <si>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</si>
  <si>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</si>
  <si>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</si>
  <si>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</si>
  <si>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</si>
  <si>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</si>
  <si>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</si>
  <si>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</si>
  <si>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</si>
  <si>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</si>
  <si>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</si>
  <si>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</si>
  <si>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</si>
  <si>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</si>
  <si>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</si>
  <si>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</si>
  <si>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</si>
  <si>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</si>
  <si>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</si>
  <si>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</si>
  <si>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</si>
  <si>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</si>
  <si>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</si>
  <si>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</si>
  <si>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</si>
  <si>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</si>
  <si>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</si>
  <si>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</si>
  <si>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</si>
  <si>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</si>
  <si>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</si>
  <si>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</si>
  <si>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</si>
  <si>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</si>
  <si>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</si>
  <si>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</si>
  <si>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</si>
  <si>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</si>
  <si>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</si>
  <si>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</si>
  <si>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</si>
  <si>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</si>
  <si>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</si>
  <si>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</si>
  <si>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</si>
  <si>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</si>
  <si>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</si>
  <si>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</si>
  <si>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</si>
  <si>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</si>
  <si>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</si>
  <si>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</si>
  <si>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</si>
  <si>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</si>
  <si>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</si>
  <si>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</si>
  <si>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</si>
  <si>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</si>
  <si>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</si>
  <si>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</si>
  <si>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</si>
  <si>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</si>
  <si>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</si>
  <si>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</si>
  <si>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</si>
  <si>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</si>
  <si>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</si>
  <si>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</si>
  <si>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</si>
  <si>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</si>
  <si>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</si>
  <si>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</si>
  <si>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</si>
  <si>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</si>
  <si>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</si>
  <si>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</si>
  <si>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</si>
  <si>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</si>
  <si>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</si>
  <si>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</si>
  <si>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</si>
  <si>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</si>
  <si>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</si>
  <si>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</si>
  <si>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</si>
  <si>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</si>
  <si>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</si>
  <si>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</si>
  <si>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</si>
  <si>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</si>
  <si>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</si>
  <si>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</si>
  <si>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</si>
  <si>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</si>
  <si>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</si>
  <si>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</si>
  <si>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</si>
  <si>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</si>
  <si>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</si>
  <si>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</si>
  <si>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</si>
  <si>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</si>
  <si>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</si>
  <si>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</si>
  <si>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</si>
  <si>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</si>
  <si>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</si>
  <si>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</si>
  <si>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</si>
  <si>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</si>
  <si>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</si>
  <si>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</si>
  <si>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</si>
  <si>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</si>
  <si>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</si>
  <si>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</si>
  <si>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</si>
  <si>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</si>
  <si>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</si>
  <si>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</si>
  <si>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</si>
  <si>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</si>
  <si>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</si>
  <si>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</si>
  <si>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</si>
  <si>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</si>
  <si>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</si>
  <si>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</si>
  <si>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</si>
  <si>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</si>
  <si>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</si>
  <si>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</si>
  <si>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</si>
  <si>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</si>
  <si>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</si>
  <si>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</si>
  <si>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</si>
  <si>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</si>
  <si>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</si>
  <si>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</si>
  <si>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</si>
  <si>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</si>
  <si>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</si>
  <si>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</si>
  <si>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</si>
  <si>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</si>
  <si>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</si>
  <si>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</si>
  <si>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</si>
  <si>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</si>
  <si>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</si>
  <si>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</si>
  <si>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</si>
  <si>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</si>
  <si>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</si>
  <si>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</si>
  <si>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</si>
  <si>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</si>
  <si>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</si>
  <si>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</si>
  <si>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</si>
  <si>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</si>
  <si>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</si>
  <si>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</si>
  <si>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</si>
  <si>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</si>
  <si>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</si>
  <si>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</si>
  <si>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</si>
  <si>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</si>
  <si>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</si>
  <si>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</si>
  <si>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</si>
  <si>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</si>
  <si>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</si>
  <si>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</si>
  <si>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</si>
  <si>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</si>
  <si>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</si>
  <si>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</si>
  <si>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</si>
  <si>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</si>
  <si>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</si>
  <si>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</si>
  <si>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</si>
  <si>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</si>
  <si>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</si>
  <si>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</si>
  <si>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</si>
  <si>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</si>
  <si>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</si>
  <si>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</si>
  <si>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</si>
  <si>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</si>
  <si>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</si>
  <si>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</si>
  <si>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</si>
  <si>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</si>
  <si>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</si>
  <si>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</si>
  <si>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</si>
  <si>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</si>
  <si>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</si>
  <si>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</si>
  <si>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</si>
  <si>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</si>
  <si>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</si>
  <si>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</si>
  <si>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</si>
  <si>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</si>
  <si>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</si>
  <si>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</si>
  <si>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</si>
  <si>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</si>
  <si>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</si>
  <si>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</si>
  <si>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</si>
  <si>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</si>
  <si>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</si>
  <si>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</si>
  <si>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</si>
  <si>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</si>
  <si>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</si>
  <si>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</si>
  <si>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</si>
  <si>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</si>
  <si>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</si>
  <si>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</si>
  <si>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</si>
  <si>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</si>
  <si>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</si>
  <si>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</si>
  <si>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</si>
  <si>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</si>
  <si>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</si>
  <si>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</si>
  <si>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</si>
  <si>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</si>
  <si>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</si>
  <si>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</si>
  <si>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</si>
  <si>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</si>
  <si>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</si>
  <si>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</si>
  <si>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</si>
  <si>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</si>
  <si>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</si>
  <si>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</si>
  <si>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</si>
  <si>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</si>
  <si>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</si>
  <si>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</si>
  <si>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</si>
  <si>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</si>
  <si>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</si>
  <si>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</si>
  <si>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</si>
  <si>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</si>
  <si>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</si>
  <si>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</si>
  <si>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</si>
  <si>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</si>
  <si>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</si>
  <si>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</si>
  <si>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</si>
  <si>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</si>
  <si>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</si>
  <si>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</si>
  <si>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</si>
  <si>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</si>
  <si>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</si>
  <si>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</si>
  <si>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</si>
  <si>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</si>
  <si>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</si>
  <si>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</si>
  <si>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</si>
  <si>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</si>
  <si>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</si>
  <si>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</si>
  <si>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</si>
  <si>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</si>
  <si>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</si>
  <si>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</si>
  <si>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</si>
  <si>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</si>
  <si>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</si>
  <si>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</si>
  <si>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</si>
  <si>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</si>
  <si>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</si>
  <si>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</si>
  <si>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</si>
  <si>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</si>
  <si>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</si>
  <si>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</si>
  <si>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</si>
  <si>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</si>
  <si>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</si>
  <si>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</si>
  <si>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</si>
  <si>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</si>
  <si>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</si>
  <si>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</si>
  <si>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</si>
  <si>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</si>
  <si>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</si>
  <si>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</si>
  <si>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</si>
  <si>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</si>
  <si>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</si>
  <si>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</si>
  <si>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</si>
  <si>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</si>
  <si>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</si>
  <si>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</si>
  <si>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</si>
  <si>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</si>
  <si>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</si>
  <si>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</si>
  <si>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</si>
  <si>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</si>
  <si>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</si>
  <si>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</si>
  <si>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</si>
  <si>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</si>
  <si>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</si>
  <si>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</si>
  <si>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</si>
  <si>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</si>
  <si>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</si>
  <si>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</si>
  <si>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</si>
  <si>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</si>
  <si>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</si>
  <si>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</si>
  <si>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</si>
  <si>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</si>
  <si>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</si>
  <si>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</si>
  <si>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</si>
  <si>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</si>
  <si>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</si>
  <si>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</si>
  <si>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</si>
  <si>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</si>
  <si>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</si>
  <si>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</si>
  <si>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</si>
  <si>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</si>
  <si>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</si>
  <si>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</si>
  <si>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</si>
  <si>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</si>
  <si>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</si>
  <si>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</si>
  <si>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</si>
  <si>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</si>
  <si>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</si>
  <si>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</si>
  <si>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</si>
  <si>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</si>
  <si>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</si>
  <si>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</si>
  <si>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</si>
  <si>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</si>
  <si>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</si>
  <si>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</si>
  <si>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</si>
  <si>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</si>
  <si>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</si>
  <si>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</si>
  <si>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</si>
  <si>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</si>
  <si>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</si>
  <si>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</si>
  <si>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</si>
  <si>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</si>
  <si>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</si>
  <si>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</si>
  <si>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</si>
  <si>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</si>
  <si>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</si>
  <si>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</si>
  <si>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</si>
  <si>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</si>
  <si>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</si>
  <si>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</si>
  <si>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</si>
  <si>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</si>
  <si>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</si>
  <si>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</si>
  <si>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</si>
  <si>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</si>
  <si>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</si>
  <si>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</si>
  <si>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</si>
  <si>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</si>
  <si>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</si>
  <si>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</si>
  <si>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</si>
  <si>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</si>
  <si>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</si>
  <si>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</si>
  <si>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</si>
  <si>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</si>
  <si>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</si>
  <si>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</si>
  <si>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</si>
  <si>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</si>
  <si>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</si>
  <si>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</si>
  <si>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</si>
  <si>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</si>
  <si>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</si>
  <si>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</si>
  <si>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</si>
  <si>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</si>
  <si>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</si>
  <si>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</si>
  <si>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</si>
  <si>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</si>
  <si>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</si>
  <si>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</si>
  <si>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</si>
  <si>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</si>
  <si>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</si>
  <si>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</si>
  <si>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</si>
  <si>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</si>
  <si>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</si>
  <si>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</si>
  <si>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</si>
  <si>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</si>
  <si>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</si>
  <si>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</si>
  <si>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</si>
  <si>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</si>
  <si>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</si>
  <si>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</si>
  <si>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</si>
  <si>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</si>
  <si>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</si>
  <si>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</si>
  <si>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</si>
  <si>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</si>
  <si>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</si>
  <si>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</si>
  <si>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</si>
  <si>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</si>
  <si>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</si>
  <si>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</si>
  <si>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</si>
  <si>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</si>
  <si>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</si>
  <si>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</si>
  <si>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</si>
  <si>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</si>
  <si>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</si>
  <si>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</si>
  <si>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</si>
  <si>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</si>
  <si>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</si>
  <si>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</si>
  <si>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</si>
  <si>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</si>
  <si>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</si>
  <si>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</si>
  <si>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</si>
  <si>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</si>
  <si>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</si>
  <si>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</si>
  <si>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</si>
  <si>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</si>
  <si>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</si>
  <si>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</si>
  <si>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</si>
  <si>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</si>
  <si>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</si>
  <si>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</si>
  <si>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</si>
  <si>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</si>
  <si>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</si>
  <si>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</si>
  <si>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</si>
  <si>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</si>
  <si>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</si>
  <si>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</si>
  <si>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</si>
  <si>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</si>
  <si>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</si>
  <si>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</si>
  <si>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</si>
  <si>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</si>
  <si>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</si>
  <si>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</si>
  <si>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</si>
  <si>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</si>
  <si>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</si>
  <si>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</si>
  <si>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</si>
  <si>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</si>
  <si>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</si>
  <si>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</si>
  <si>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</si>
  <si>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</si>
  <si>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</si>
  <si>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</si>
  <si>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</si>
  <si>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</si>
  <si>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</si>
  <si>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</si>
  <si>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</si>
  <si>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</si>
  <si>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</si>
  <si>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</si>
  <si>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</si>
  <si>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</si>
  <si>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</si>
  <si>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</si>
  <si>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</si>
  <si>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</si>
  <si>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</si>
  <si>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</si>
  <si>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</si>
  <si>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</si>
  <si>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</si>
  <si>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</si>
  <si>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</si>
  <si>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</si>
  <si>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</si>
  <si>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</si>
  <si>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</si>
  <si>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</si>
  <si>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</si>
  <si>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</si>
  <si>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</si>
  <si>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</si>
  <si>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</si>
  <si>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</si>
  <si>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</si>
  <si>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</si>
  <si>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</si>
  <si>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</si>
  <si>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</si>
  <si>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</si>
  <si>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</si>
  <si>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</si>
  <si>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</si>
  <si>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</si>
  <si>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</si>
  <si>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</si>
  <si>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</si>
  <si>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</si>
  <si>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</si>
  <si>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</si>
  <si>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</si>
  <si>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</si>
  <si>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</si>
  <si>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</si>
  <si>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</si>
  <si>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</si>
  <si>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</si>
  <si>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</si>
  <si>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</si>
  <si>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</si>
  <si>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</si>
  <si>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</si>
  <si>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</si>
  <si>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</si>
  <si>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</si>
  <si>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</si>
  <si>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</si>
  <si>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</si>
  <si>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</si>
  <si>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</si>
  <si>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</si>
  <si>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</si>
  <si>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</si>
  <si>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</si>
  <si>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</si>
  <si>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</si>
  <si>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</si>
  <si>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</si>
  <si>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</si>
  <si>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</si>
  <si>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</si>
  <si>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</si>
  <si>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</si>
  <si>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</si>
  <si>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</si>
  <si>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</si>
  <si>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</si>
  <si>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</si>
  <si>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</si>
  <si>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</si>
  <si>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</si>
  <si>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</si>
  <si>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</si>
  <si>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</si>
  <si>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</si>
  <si>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</si>
  <si>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</si>
  <si>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</si>
  <si>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</si>
  <si>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</si>
  <si>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</si>
  <si>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</si>
  <si>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</si>
  <si>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</si>
  <si>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</si>
  <si>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</si>
  <si>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</si>
  <si>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</si>
  <si>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</si>
  <si>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</si>
  <si>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</si>
  <si>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</si>
  <si>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</si>
  <si>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</si>
  <si>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</si>
  <si>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</si>
  <si>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</si>
  <si>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</si>
  <si>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</si>
  <si>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</si>
  <si>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</si>
  <si>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</si>
  <si>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</si>
  <si>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</si>
  <si>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</si>
  <si>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</si>
  <si>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</si>
  <si>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</si>
  <si>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</si>
  <si>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</si>
  <si>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</si>
  <si>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</si>
  <si>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</si>
  <si>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</si>
  <si>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</si>
  <si>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</si>
  <si>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</si>
  <si>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</si>
  <si>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</si>
  <si>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</si>
  <si>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</si>
  <si>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</si>
  <si>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</si>
  <si>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</si>
  <si>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</si>
  <si>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</si>
  <si>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</si>
  <si>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</si>
  <si>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</si>
  <si>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</si>
  <si>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</si>
  <si>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</si>
  <si>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</si>
  <si>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</si>
  <si>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</si>
  <si>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</si>
  <si>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</si>
  <si>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</si>
  <si>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</si>
  <si>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</si>
  <si>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</si>
  <si>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</si>
  <si>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</si>
  <si>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</si>
  <si>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</si>
  <si>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</si>
  <si>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</si>
  <si>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</si>
  <si>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</si>
  <si>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</si>
  <si>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</si>
  <si>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</si>
  <si>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</si>
  <si>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</si>
  <si>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</si>
  <si>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</si>
  <si>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</si>
  <si>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</si>
  <si>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</si>
  <si>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</si>
  <si>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</si>
  <si>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</si>
  <si>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</si>
  <si>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</si>
  <si>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</si>
  <si>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</si>
  <si>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</si>
  <si>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</si>
  <si>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</si>
  <si>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</si>
  <si>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</si>
  <si>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</si>
  <si>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</si>
  <si>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</si>
  <si>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</si>
  <si>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</si>
  <si>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</si>
  <si>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</si>
  <si>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</si>
  <si>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</si>
  <si>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</si>
  <si>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</si>
  <si>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</si>
  <si>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</si>
  <si>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</si>
  <si>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</si>
  <si>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</si>
  <si>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</si>
  <si>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</si>
  <si>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</si>
  <si>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</si>
  <si>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</si>
  <si>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</si>
  <si>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</si>
  <si>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</si>
  <si>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</si>
  <si>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</si>
  <si>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</si>
  <si>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</si>
  <si>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</si>
  <si>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</si>
  <si>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</si>
  <si>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</si>
  <si>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</si>
  <si>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</si>
  <si>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</si>
  <si>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</si>
  <si>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</si>
  <si>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</si>
  <si>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</si>
  <si>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</si>
  <si>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</si>
  <si>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</si>
  <si>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</si>
  <si>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</si>
  <si>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</si>
  <si>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</si>
  <si>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</si>
  <si>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</si>
  <si>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</si>
  <si>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</si>
  <si>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</si>
  <si>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</si>
  <si>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</si>
  <si>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</si>
  <si>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</si>
  <si>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</si>
  <si>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</si>
  <si>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</si>
  <si>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</si>
  <si>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</si>
  <si>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</si>
  <si>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</si>
  <si>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</si>
  <si>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</si>
  <si>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</si>
  <si>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</si>
  <si>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</si>
  <si>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</si>
  <si>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</si>
  <si>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</si>
  <si>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</si>
  <si>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</si>
  <si>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</si>
  <si>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</si>
  <si>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</si>
  <si>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</si>
  <si>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</si>
  <si>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</si>
  <si>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</si>
  <si>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</si>
  <si>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</si>
  <si>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</si>
  <si>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</si>
  <si>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</si>
  <si>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</si>
  <si>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</si>
  <si>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</si>
  <si>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</si>
  <si>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</si>
  <si>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</si>
  <si>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</si>
  <si>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</si>
  <si>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</si>
  <si>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</si>
  <si>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</si>
  <si>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</si>
  <si>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</si>
  <si>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</si>
  <si>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</si>
  <si>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</si>
  <si>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</si>
  <si>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</si>
  <si>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</si>
  <si>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</si>
  <si>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</si>
  <si>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</si>
  <si>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</si>
  <si>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</si>
  <si>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</si>
  <si>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</si>
  <si>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</si>
  <si>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</si>
  <si>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</si>
  <si>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</si>
  <si>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</si>
  <si>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</si>
  <si>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</si>
  <si>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</si>
  <si>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</si>
  <si>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</si>
  <si>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</si>
  <si>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</si>
  <si>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</si>
  <si>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</si>
  <si>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</si>
  <si>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</si>
  <si>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</si>
  <si>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</si>
  <si>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</si>
  <si>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</si>
  <si>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</si>
  <si>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</si>
  <si>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</si>
  <si>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</si>
  <si>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</si>
  <si>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</si>
  <si>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</si>
  <si>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</si>
  <si>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</si>
  <si>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</si>
  <si>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</si>
  <si>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</si>
  <si>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</si>
  <si>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</si>
  <si>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</si>
  <si>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</si>
  <si>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</si>
  <si>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</si>
  <si>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</si>
  <si>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</si>
  <si>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</si>
  <si>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</si>
  <si>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</si>
  <si>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</si>
  <si>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</si>
  <si>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</si>
  <si>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</si>
  <si>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</si>
  <si>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</si>
  <si>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</si>
  <si>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</si>
  <si>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</si>
  <si>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</si>
  <si>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</si>
  <si>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</si>
  <si>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</si>
  <si>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</si>
  <si>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</si>
  <si>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</si>
  <si>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</si>
  <si>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</si>
  <si>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</si>
  <si>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</si>
  <si>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</si>
  <si>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</si>
  <si>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</si>
  <si>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</si>
  <si>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</si>
  <si>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</si>
  <si>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</si>
  <si>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</si>
  <si>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</si>
  <si>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</si>
  <si>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</si>
  <si>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</si>
  <si>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</si>
  <si>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</si>
  <si>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</si>
  <si>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</si>
  <si>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</si>
  <si>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</si>
  <si>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</si>
  <si>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</si>
  <si>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</si>
  <si>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</si>
  <si>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</si>
  <si>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</si>
  <si>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</si>
  <si>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</si>
  <si>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</si>
  <si>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</si>
  <si>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</si>
  <si>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</si>
  <si>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</si>
  <si>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</si>
  <si>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</si>
  <si>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</si>
  <si>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</si>
  <si>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</si>
  <si>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</si>
  <si>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</si>
  <si>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</si>
  <si>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</si>
  <si>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</si>
  <si>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</si>
  <si>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</si>
  <si>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</si>
  <si>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</si>
  <si>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</si>
  <si>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</si>
  <si>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</si>
  <si>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</si>
  <si>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</si>
  <si>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</si>
  <si>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</si>
  <si>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</si>
  <si>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</si>
  <si>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</si>
  <si>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</si>
  <si>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</si>
  <si>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</si>
  <si>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</si>
  <si>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</si>
  <si>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</si>
  <si>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</si>
  <si>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</si>
  <si>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</si>
  <si>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</si>
  <si>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</si>
  <si>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</si>
  <si>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</si>
  <si>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</si>
  <si>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</si>
  <si>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</si>
  <si>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</si>
  <si>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</si>
  <si>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</si>
  <si>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</si>
  <si>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</si>
  <si>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</si>
  <si>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</si>
  <si>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</si>
  <si>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</si>
  <si>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</si>
  <si>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</si>
  <si>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</si>
  <si>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</si>
  <si>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</si>
  <si>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</si>
  <si>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</si>
  <si>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</si>
  <si>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</si>
  <si>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</si>
  <si>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</si>
  <si>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</si>
  <si>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</si>
  <si>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</si>
  <si>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</si>
  <si>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</si>
  <si>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</si>
  <si>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</si>
  <si>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</si>
  <si>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</si>
  <si>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</si>
  <si>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</si>
  <si>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</si>
  <si>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</si>
  <si>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</si>
  <si>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</si>
  <si>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</si>
  <si>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</si>
  <si>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</si>
  <si>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</si>
  <si>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</si>
  <si>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</si>
  <si>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</si>
  <si>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</si>
  <si>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</si>
  <si>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</si>
  <si>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</si>
  <si>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</si>
  <si>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</si>
  <si>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</si>
  <si>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</si>
  <si>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</si>
  <si>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</si>
  <si>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</si>
  <si>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</si>
  <si>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</si>
  <si>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</si>
  <si>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</si>
  <si>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</si>
  <si>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</si>
  <si>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</si>
  <si>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</si>
  <si>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</si>
  <si>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</si>
  <si>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</si>
  <si>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</si>
  <si>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</si>
  <si>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</si>
  <si>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</si>
  <si>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</si>
  <si>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</si>
  <si>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</si>
  <si>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</si>
  <si>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</si>
  <si>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</si>
  <si>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</si>
  <si>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</si>
  <si>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</si>
  <si>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</si>
  <si>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</si>
  <si>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</si>
  <si>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</si>
  <si>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</si>
  <si>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</si>
  <si>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</si>
  <si>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</si>
  <si>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</si>
  <si>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</si>
  <si>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</si>
  <si>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</si>
  <si>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</si>
  <si>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</si>
  <si>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</si>
  <si>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</si>
  <si>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</si>
  <si>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</si>
  <si>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</si>
  <si>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</si>
  <si>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</si>
  <si>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</si>
  <si>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</si>
  <si>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</si>
  <si>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</si>
  <si>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</si>
  <si>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</si>
  <si>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</si>
  <si>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</si>
  <si>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</si>
  <si>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</si>
  <si>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</si>
  <si>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</si>
  <si>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</si>
  <si>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</si>
  <si>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</si>
  <si>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</si>
  <si>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</si>
  <si>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</si>
  <si>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</si>
  <si>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</si>
  <si>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</si>
  <si>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</si>
  <si>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</si>
  <si>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</si>
  <si>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</si>
  <si>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</si>
  <si>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</si>
  <si>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</si>
  <si>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</si>
  <si>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</si>
  <si>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</si>
  <si>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</si>
  <si>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</si>
  <si>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</si>
  <si>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</si>
  <si>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</si>
  <si>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</si>
  <si>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</si>
  <si>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</si>
  <si>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</si>
  <si>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</si>
  <si>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</si>
  <si>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</si>
  <si>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</si>
  <si>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</si>
  <si>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</si>
  <si>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</si>
  <si>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</si>
  <si>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</si>
  <si>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</si>
  <si>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</si>
  <si>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</si>
  <si>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</si>
  <si>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</si>
  <si>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</si>
  <si>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</si>
  <si>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</si>
  <si>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</si>
  <si>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</si>
  <si>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</si>
  <si>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</si>
  <si>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</si>
  <si>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</si>
  <si>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</si>
  <si>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</si>
  <si>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</si>
  <si>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</si>
  <si>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</si>
  <si>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</si>
  <si>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</si>
  <si>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</si>
  <si>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</si>
  <si>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</si>
  <si>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</si>
  <si>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</si>
  <si>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</si>
  <si>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</si>
  <si>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</si>
  <si>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</si>
  <si>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</si>
  <si>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</si>
  <si>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</si>
  <si>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</si>
  <si>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</si>
  <si>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</si>
  <si>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</si>
  <si>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</si>
  <si>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</si>
  <si>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</si>
  <si>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</si>
  <si>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</si>
  <si>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</si>
  <si>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</si>
  <si>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</si>
  <si>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</si>
  <si>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</si>
  <si>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</si>
  <si>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</si>
  <si>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</si>
  <si>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</si>
  <si>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</si>
  <si>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</si>
  <si>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</si>
  <si>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</si>
  <si>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</si>
  <si>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</si>
  <si>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</si>
  <si>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</si>
  <si>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</si>
  <si>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</si>
  <si>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</si>
  <si>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</si>
  <si>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</si>
  <si>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</si>
  <si>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</si>
  <si>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</si>
  <si>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</si>
  <si>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</si>
  <si>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</si>
  <si>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</si>
  <si>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</si>
  <si>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</si>
  <si>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</si>
  <si>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</si>
  <si>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</si>
  <si>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</si>
  <si>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</si>
  <si>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</si>
  <si>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</si>
  <si>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</si>
  <si>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</si>
  <si>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</si>
  <si>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</si>
  <si>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</si>
  <si>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</si>
  <si>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</si>
  <si>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</si>
  <si>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</si>
  <si>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</si>
  <si>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</si>
  <si>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</si>
  <si>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</si>
  <si>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</si>
  <si>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</si>
  <si>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</si>
  <si>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</si>
  <si>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</si>
  <si>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</si>
  <si>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</si>
  <si>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</si>
  <si>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</si>
  <si>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</si>
  <si>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</si>
  <si>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</si>
  <si>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</si>
  <si>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</si>
  <si>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</si>
  <si>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</si>
  <si>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</si>
  <si>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</si>
  <si>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</si>
  <si>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</si>
  <si>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</si>
  <si>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</si>
  <si>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</si>
  <si>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</si>
  <si>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</si>
  <si>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</si>
  <si>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</si>
  <si>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</si>
  <si>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</si>
  <si>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</si>
  <si>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</si>
  <si>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</si>
  <si>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</si>
  <si>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</si>
  <si>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</si>
  <si>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</si>
  <si>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</si>
  <si>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</si>
  <si>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</si>
  <si>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</si>
  <si>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</si>
  <si>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</si>
  <si>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</si>
  <si>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</si>
  <si>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</si>
  <si>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</si>
  <si>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</si>
  <si>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</si>
  <si>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</si>
  <si>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</si>
  <si>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</si>
  <si>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</si>
  <si>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</si>
  <si>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</si>
  <si>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</si>
  <si>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</si>
  <si>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</si>
  <si>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</si>
  <si>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</si>
  <si>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</si>
  <si>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</si>
  <si>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</si>
  <si>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</si>
  <si>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</si>
  <si>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</si>
  <si>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</si>
  <si>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</si>
  <si>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</si>
  <si>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</si>
  <si>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</si>
  <si>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</si>
  <si>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</si>
  <si>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</si>
  <si>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</si>
  <si>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</si>
  <si>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</si>
  <si>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</si>
  <si>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</si>
  <si>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</si>
  <si>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</si>
  <si>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</si>
  <si>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</si>
  <si>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</si>
  <si>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</si>
  <si>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</si>
  <si>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</si>
  <si>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</si>
  <si>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</si>
  <si>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</si>
  <si>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</si>
  <si>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</si>
  <si>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</si>
  <si>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</si>
  <si>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</si>
  <si>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</si>
  <si>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</si>
  <si>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</si>
  <si>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</si>
  <si>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</si>
  <si>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</si>
  <si>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</si>
  <si>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</si>
  <si>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</si>
  <si>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</si>
  <si>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</si>
  <si>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</si>
  <si>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</si>
  <si>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</si>
  <si>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</si>
  <si>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</si>
  <si>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</si>
  <si>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</si>
  <si>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</si>
  <si>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</si>
  <si>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</si>
  <si>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</si>
  <si>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</si>
  <si>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</si>
  <si>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</si>
  <si>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</si>
  <si>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</si>
  <si>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</si>
  <si>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</si>
  <si>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</si>
  <si>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</si>
  <si>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</si>
  <si>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</si>
  <si>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</si>
  <si>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</si>
  <si>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</si>
  <si>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</si>
  <si>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</si>
  <si>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</si>
  <si>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</si>
  <si>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</si>
  <si>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</si>
  <si>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</si>
  <si>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</si>
  <si>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</si>
  <si>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</si>
  <si>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</si>
  <si>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</si>
  <si>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</si>
  <si>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</si>
  <si>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</si>
  <si>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</si>
  <si>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</si>
  <si>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</si>
  <si>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</si>
  <si>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</si>
  <si>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</si>
  <si>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</si>
  <si>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</si>
  <si>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</si>
  <si>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</si>
  <si>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</si>
  <si>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</si>
  <si>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</si>
  <si>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</si>
  <si>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</si>
  <si>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</si>
  <si>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</si>
  <si>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</si>
  <si>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</si>
  <si>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</si>
  <si>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</si>
  <si>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</si>
  <si>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</si>
  <si>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</si>
  <si>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</si>
  <si>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</si>
  <si>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</si>
  <si>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</si>
  <si>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</si>
  <si>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</si>
  <si>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</si>
  <si>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</si>
  <si>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</si>
  <si>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</si>
  <si>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</si>
  <si>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</si>
  <si>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</si>
  <si>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</si>
  <si>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</si>
  <si>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</si>
  <si>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</si>
  <si>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</si>
  <si>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</si>
  <si>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</si>
  <si>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</si>
  <si>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</si>
  <si>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</si>
  <si>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</si>
  <si>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</si>
  <si>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</si>
  <si>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</si>
  <si>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</si>
  <si>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</si>
  <si>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</si>
  <si>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</si>
  <si>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</si>
  <si>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</si>
  <si>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</si>
  <si>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</si>
  <si>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</si>
  <si>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</si>
  <si>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</si>
  <si>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</si>
  <si>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</si>
  <si>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</si>
  <si>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</si>
  <si>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</si>
  <si>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</si>
  <si>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</si>
  <si>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</si>
  <si>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</si>
  <si>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</si>
  <si>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</si>
  <si>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</si>
  <si>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</si>
  <si>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</si>
  <si>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</si>
  <si>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</si>
  <si>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</si>
  <si>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</si>
  <si>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</si>
  <si>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</si>
  <si>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</si>
  <si>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</si>
  <si>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</si>
  <si>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</si>
  <si>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</si>
  <si>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</si>
  <si>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</si>
  <si>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</si>
  <si>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</si>
  <si>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</si>
  <si>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</si>
  <si>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</si>
  <si>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</si>
  <si>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</si>
  <si>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</si>
  <si>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</si>
  <si>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</si>
  <si>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</si>
  <si>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</si>
  <si>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</si>
  <si>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</si>
  <si>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</si>
  <si>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</si>
  <si>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</si>
  <si>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</si>
  <si>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</si>
  <si>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</si>
  <si>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</si>
  <si>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</si>
  <si>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</si>
  <si>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</si>
  <si>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</si>
  <si>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</si>
  <si>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</si>
  <si>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</si>
  <si>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</si>
  <si>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</si>
  <si>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</si>
  <si>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</si>
  <si>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</si>
  <si>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</si>
  <si>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</si>
  <si>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</si>
  <si>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</si>
  <si>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</si>
  <si>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</si>
  <si>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</si>
  <si>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</si>
  <si>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</si>
  <si>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</si>
  <si>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</si>
  <si>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</si>
  <si>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</si>
  <si>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</si>
  <si>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</si>
  <si>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</si>
  <si>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</si>
  <si>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</si>
  <si>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</si>
  <si>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</si>
  <si>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</si>
  <si>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</si>
  <si>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</si>
  <si>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</si>
  <si>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</si>
  <si>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</si>
  <si>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</si>
  <si>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</si>
  <si>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</si>
  <si>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</si>
  <si>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</si>
  <si>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</si>
  <si>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</si>
  <si>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</si>
  <si>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</si>
  <si>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</si>
  <si>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</si>
  <si>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</si>
  <si>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</si>
  <si>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</si>
  <si>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</si>
  <si>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</si>
  <si>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</si>
  <si>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</si>
  <si>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</si>
  <si>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</si>
  <si>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</si>
  <si>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</si>
  <si>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</si>
  <si>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</si>
  <si>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</si>
  <si>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</si>
  <si>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</si>
  <si>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</si>
  <si>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</si>
  <si>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</si>
  <si>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</si>
  <si>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</si>
  <si>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</si>
  <si>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</si>
  <si>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</si>
  <si>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</si>
  <si>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</si>
  <si>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</si>
  <si>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</si>
  <si>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</si>
  <si>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</si>
  <si>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</si>
  <si>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</si>
  <si>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</si>
  <si>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</si>
  <si>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</si>
  <si>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</si>
  <si>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</si>
  <si>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</si>
  <si>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</si>
  <si>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</si>
  <si>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</si>
  <si>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</si>
  <si>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</si>
  <si>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</si>
  <si>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</si>
  <si>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</si>
  <si>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</si>
  <si>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</si>
  <si>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</si>
  <si>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</si>
  <si>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</si>
  <si>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</si>
  <si>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</si>
  <si>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</si>
  <si>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</si>
  <si>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</si>
  <si>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</si>
  <si>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</si>
  <si>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</si>
  <si>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</si>
  <si>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</si>
  <si>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</si>
  <si>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</si>
  <si>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</si>
  <si>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</si>
  <si>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</si>
  <si>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</si>
  <si>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</si>
  <si>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</si>
  <si>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</si>
  <si>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</si>
  <si>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</si>
  <si>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</si>
  <si>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</si>
  <si>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</si>
  <si>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</si>
  <si>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</si>
  <si>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</si>
  <si>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</si>
  <si>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</si>
  <si>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</si>
  <si>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</si>
  <si>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</si>
  <si>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</si>
  <si>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</si>
  <si>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</si>
  <si>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</si>
  <si>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</si>
  <si>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</si>
  <si>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</si>
  <si>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</si>
  <si>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</si>
  <si>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</si>
  <si>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</si>
  <si>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</si>
  <si>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</si>
  <si>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</si>
  <si>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</si>
  <si>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</si>
  <si>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</si>
  <si>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</si>
  <si>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</si>
  <si>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</si>
  <si>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</si>
  <si>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</si>
  <si>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</si>
  <si>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</si>
  <si>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</si>
  <si>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</si>
  <si>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</si>
  <si>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</si>
  <si>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</si>
  <si>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</si>
  <si>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</si>
  <si>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</si>
  <si>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</si>
  <si>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</si>
  <si>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</si>
  <si>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</si>
  <si>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</si>
  <si>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</si>
  <si>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</si>
  <si>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</si>
  <si>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</si>
  <si>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</si>
  <si>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</si>
  <si>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</si>
  <si>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</si>
  <si>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</si>
  <si>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</si>
  <si>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</si>
  <si>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</si>
  <si>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</si>
  <si>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</si>
  <si>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</si>
  <si>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</si>
  <si>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</si>
  <si>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</si>
  <si>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</si>
  <si>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</si>
  <si>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</si>
  <si>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</si>
  <si>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</si>
  <si>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</si>
  <si>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</si>
  <si>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</si>
  <si>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</si>
  <si>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</si>
  <si>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</si>
  <si>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</si>
  <si>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</si>
  <si>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</si>
  <si>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</si>
  <si>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</si>
  <si>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</si>
  <si>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</si>
  <si>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</si>
  <si>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</si>
  <si>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</si>
  <si>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</si>
  <si>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</si>
  <si>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</si>
  <si>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</si>
  <si>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</si>
  <si>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</si>
  <si>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</si>
  <si>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</si>
  <si>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</si>
  <si>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</si>
  <si>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</si>
  <si>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</si>
  <si>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</si>
  <si>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</si>
  <si>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</si>
  <si>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</si>
  <si>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</si>
  <si>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</si>
  <si>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</si>
  <si>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</si>
  <si>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</si>
  <si>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</si>
  <si>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</si>
  <si>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</si>
  <si>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</si>
  <si>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</si>
  <si>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</si>
  <si>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</si>
  <si>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</si>
  <si>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</si>
  <si>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</si>
  <si>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</si>
  <si>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</si>
  <si>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</si>
  <si>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</si>
  <si>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</si>
  <si>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</si>
  <si>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</si>
  <si>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</si>
  <si>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</si>
  <si>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</si>
  <si>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</si>
  <si>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</si>
  <si>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</si>
  <si>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</si>
  <si>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</si>
  <si>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</si>
  <si>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</si>
  <si>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</si>
  <si>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</si>
  <si>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</si>
  <si>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</si>
  <si>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</si>
  <si>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</si>
  <si>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</si>
  <si>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</si>
  <si>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</si>
  <si>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</si>
  <si>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</si>
  <si>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</si>
  <si>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</si>
  <si>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</si>
  <si>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</si>
  <si>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</si>
  <si>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</si>
  <si>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</si>
  <si>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</si>
  <si>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</si>
  <si>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</si>
  <si>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</si>
  <si>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</si>
  <si>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</si>
  <si>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</si>
  <si>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</si>
  <si>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</si>
  <si>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</si>
  <si>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</si>
  <si>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</si>
  <si>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</si>
  <si>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</si>
  <si>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</si>
  <si>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</si>
  <si>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</si>
  <si>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</si>
  <si>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</si>
  <si>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</si>
  <si>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</si>
  <si>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</si>
  <si>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</si>
  <si>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</si>
  <si>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</si>
  <si>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</si>
  <si>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</si>
  <si>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</si>
  <si>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</si>
  <si>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</si>
  <si>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</si>
  <si>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</si>
  <si>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</si>
  <si>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</si>
  <si>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</si>
  <si>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</si>
  <si>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</si>
  <si>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</si>
  <si>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</si>
  <si>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</si>
  <si>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</si>
  <si>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</si>
  <si>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</si>
  <si>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</si>
  <si>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</si>
  <si>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</si>
  <si>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</si>
  <si>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</si>
  <si>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</si>
  <si>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</si>
  <si>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</si>
  <si>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</si>
  <si>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</si>
  <si>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</si>
  <si>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</si>
  <si>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</si>
  <si>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</si>
  <si>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</si>
  <si>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</si>
  <si>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</si>
  <si>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</si>
  <si>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</si>
  <si>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</si>
  <si>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</si>
  <si>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</si>
  <si>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</si>
  <si>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</si>
  <si>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</si>
  <si>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</si>
  <si>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</si>
  <si>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</si>
  <si>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</si>
  <si>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</si>
  <si>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</si>
  <si>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</si>
  <si>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</si>
  <si>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</si>
  <si>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</si>
  <si>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</si>
  <si>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</si>
  <si>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</si>
  <si>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</si>
  <si>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</si>
  <si>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</si>
  <si>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</si>
  <si>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</si>
  <si>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</si>
  <si>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</si>
  <si>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</si>
  <si>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</si>
  <si>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</si>
  <si>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</si>
  <si>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</si>
  <si>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</si>
  <si>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</si>
  <si>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</si>
  <si>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</si>
  <si>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</si>
  <si>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</si>
  <si>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</si>
  <si>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</si>
  <si>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</si>
  <si>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</si>
  <si>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</si>
  <si>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</si>
  <si>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</si>
  <si>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</si>
  <si>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</si>
  <si>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</si>
  <si>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</si>
  <si>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</si>
  <si>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</si>
  <si>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</si>
  <si>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</si>
  <si>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</si>
  <si>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</si>
  <si>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</si>
  <si>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</si>
  <si>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</si>
  <si>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</si>
  <si>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</si>
  <si>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</si>
  <si>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</si>
  <si>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</si>
  <si>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</si>
  <si>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</si>
  <si>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</si>
  <si>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</si>
  <si>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</si>
  <si>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</si>
  <si>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</si>
  <si>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</si>
  <si>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</si>
  <si>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</si>
  <si>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</si>
  <si>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</si>
  <si>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</si>
  <si>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</si>
  <si>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</si>
  <si>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</si>
  <si>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</si>
  <si>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</si>
  <si>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</si>
  <si>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</si>
  <si>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</si>
  <si>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</si>
  <si>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</si>
  <si>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</si>
  <si>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</si>
  <si>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</si>
  <si>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</si>
  <si>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</si>
  <si>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</si>
  <si>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</si>
  <si>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</si>
  <si>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</si>
  <si>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</si>
  <si>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</si>
  <si>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</si>
  <si>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</si>
  <si>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</si>
  <si>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</si>
  <si>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</si>
  <si>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</si>
  <si>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</si>
  <si>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</si>
  <si>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</si>
  <si>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</si>
  <si>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</si>
  <si>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</si>
  <si>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</si>
  <si>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</si>
  <si>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</si>
  <si>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</si>
  <si>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</si>
  <si>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</si>
  <si>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</si>
  <si>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</si>
  <si>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</si>
  <si>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</si>
  <si>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</si>
  <si>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</si>
  <si>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</si>
  <si>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</si>
  <si>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</si>
  <si>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</si>
  <si>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</si>
  <si>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</si>
  <si>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</si>
  <si>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</si>
  <si>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</si>
  <si>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</si>
  <si>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</si>
  <si>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</si>
  <si>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</si>
  <si>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</si>
  <si>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</si>
  <si>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</si>
  <si>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</si>
  <si>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</si>
  <si>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</si>
  <si>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</si>
  <si>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</si>
  <si>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</si>
  <si>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</si>
  <si>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</si>
  <si>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</si>
  <si>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</si>
  <si>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</si>
  <si>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</si>
  <si>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</si>
  <si>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</si>
  <si>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</si>
  <si>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</si>
  <si>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</si>
  <si>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</si>
  <si>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</si>
  <si>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</si>
  <si>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</si>
  <si>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</si>
  <si>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</si>
  <si>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</si>
  <si>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</si>
  <si>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</si>
  <si>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</si>
  <si>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</si>
  <si>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</si>
  <si>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</si>
  <si>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</si>
  <si>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</si>
  <si>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</si>
  <si>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</si>
  <si>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</si>
  <si>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</si>
  <si>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</si>
  <si>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</si>
  <si>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</si>
  <si>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</si>
  <si>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</si>
  <si>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</si>
  <si>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</si>
  <si>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</si>
  <si>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</si>
  <si>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</si>
  <si>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</si>
  <si>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</si>
  <si>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</si>
  <si>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</si>
  <si>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</si>
  <si>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</si>
  <si>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</si>
  <si>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</si>
  <si>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</si>
  <si>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</si>
  <si>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</si>
  <si>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</si>
  <si>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</si>
  <si>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</si>
  <si>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</si>
  <si>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</si>
  <si>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</si>
  <si>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</si>
  <si>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</si>
  <si>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</si>
  <si>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</si>
  <si>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</si>
  <si>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</si>
  <si>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</si>
  <si>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</si>
  <si>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</si>
  <si>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</si>
  <si>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</si>
  <si>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</si>
  <si>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</si>
  <si>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</si>
  <si>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</si>
  <si>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</si>
  <si>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</si>
  <si>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</si>
  <si>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</si>
  <si>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</si>
  <si>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</si>
  <si>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</si>
  <si>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</si>
  <si>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</si>
  <si>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</si>
  <si>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</si>
  <si>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</si>
  <si>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</si>
  <si>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</si>
  <si>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</si>
  <si>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</si>
  <si>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</si>
  <si>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</si>
  <si>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</si>
  <si>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</si>
  <si>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</si>
  <si>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</si>
  <si>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</si>
  <si>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</si>
  <si>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</si>
  <si>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</si>
  <si>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</si>
  <si>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</si>
  <si>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</si>
  <si>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</si>
  <si>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</si>
  <si>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</si>
  <si>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</si>
  <si>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</si>
  <si>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</si>
  <si>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</si>
  <si>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</si>
  <si>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</si>
  <si>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</si>
  <si>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</si>
  <si>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</si>
  <si>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</si>
  <si>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</si>
  <si>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</si>
  <si>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</si>
  <si>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</si>
  <si>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</si>
  <si>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</si>
  <si>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</si>
  <si>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</si>
  <si>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</si>
  <si>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</si>
  <si>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</si>
  <si>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</si>
  <si>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</si>
  <si>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</si>
  <si>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</si>
  <si>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</si>
  <si>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</si>
  <si>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</si>
  <si>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</si>
  <si>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</si>
  <si>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</si>
  <si>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</si>
  <si>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</si>
  <si>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</si>
  <si>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</si>
  <si>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</si>
  <si>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</si>
  <si>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</si>
  <si>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</si>
  <si>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</si>
  <si>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</si>
  <si>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</si>
  <si>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</si>
  <si>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</si>
  <si>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</si>
  <si>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</si>
  <si>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</si>
  <si>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</si>
  <si>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</si>
  <si>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</si>
  <si>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</si>
  <si>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</si>
  <si>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</si>
  <si>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</si>
  <si>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</si>
  <si>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</si>
  <si>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</si>
  <si>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</si>
  <si>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</si>
  <si>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</si>
  <si>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</si>
  <si>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</si>
  <si>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</si>
  <si>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</si>
  <si>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</si>
  <si>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</si>
  <si>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</si>
  <si>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</si>
  <si>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</si>
  <si>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</si>
  <si>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</si>
  <si>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</si>
  <si>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</si>
  <si>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</si>
  <si>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</si>
  <si>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</si>
  <si>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</si>
  <si>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</si>
  <si>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</si>
  <si>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</si>
  <si>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</si>
  <si>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</si>
  <si>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</si>
  <si>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</si>
  <si>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</si>
  <si>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</si>
  <si>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</si>
  <si>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</si>
  <si>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</si>
  <si>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</si>
  <si>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</si>
  <si>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</si>
  <si>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</si>
  <si>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</si>
  <si>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</si>
  <si>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</si>
  <si>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</si>
  <si>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</si>
  <si>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</si>
  <si>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</si>
  <si>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</si>
  <si>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</si>
  <si>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</si>
  <si>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</si>
  <si>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</si>
  <si>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</si>
  <si>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</si>
  <si>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</si>
  <si>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</si>
  <si>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</si>
  <si>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</si>
  <si>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</si>
  <si>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</si>
  <si>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</si>
  <si>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</si>
  <si>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</si>
  <si>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</si>
  <si>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</si>
  <si>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</si>
  <si>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</si>
  <si>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</si>
  <si>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</si>
  <si>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</si>
  <si>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</si>
  <si>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</si>
  <si>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</si>
  <si>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</si>
  <si>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</si>
  <si>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</si>
  <si>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</si>
  <si>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</si>
  <si>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</si>
  <si>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</si>
  <si>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</si>
  <si>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</si>
  <si>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</si>
  <si>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</si>
  <si>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</si>
  <si>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</si>
  <si>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</si>
  <si>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</si>
  <si>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</si>
  <si>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</si>
  <si>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</si>
  <si>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</si>
  <si>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</si>
  <si>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</si>
  <si>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</si>
  <si>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</si>
  <si>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</si>
  <si>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</si>
  <si>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</si>
  <si>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</si>
  <si>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</si>
  <si>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</si>
  <si>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</si>
  <si>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</si>
  <si>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</si>
  <si>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</si>
  <si>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</si>
  <si>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</si>
  <si>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</si>
  <si>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</si>
  <si>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</si>
  <si>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</si>
  <si>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</si>
  <si>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</si>
  <si>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</si>
  <si>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</si>
  <si>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</si>
  <si>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</si>
  <si>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</si>
  <si>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</si>
  <si>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</si>
  <si>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</si>
  <si>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</si>
  <si>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</si>
  <si>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</si>
  <si>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</si>
  <si>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</si>
  <si>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</si>
  <si>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</si>
  <si>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</si>
  <si>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</si>
  <si>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</si>
  <si>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</si>
  <si>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</si>
  <si>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</si>
  <si>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</si>
  <si>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</si>
  <si>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</si>
  <si>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</si>
  <si>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</si>
  <si>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</si>
  <si>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</si>
  <si>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</si>
  <si>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</si>
  <si>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</si>
  <si>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</si>
  <si>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</si>
  <si>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</si>
  <si>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</si>
  <si>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</si>
  <si>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</si>
  <si>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</si>
  <si>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</si>
  <si>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</si>
  <si>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</si>
  <si>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</si>
  <si>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</si>
  <si>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</si>
  <si>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</si>
  <si>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</si>
  <si>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</si>
  <si>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</si>
  <si>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</si>
  <si>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</si>
  <si>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</si>
  <si>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</si>
  <si>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</si>
  <si>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</si>
  <si>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</si>
  <si>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</si>
  <si>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</si>
  <si>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</si>
  <si>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</si>
  <si>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</si>
  <si>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</si>
  <si>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</si>
  <si>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</si>
  <si>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</si>
  <si>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</si>
  <si>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</si>
  <si>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</si>
  <si>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</si>
  <si>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</si>
  <si>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</si>
  <si>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</si>
  <si>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</si>
  <si>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</si>
  <si>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</si>
  <si>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</si>
  <si>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</si>
  <si>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</si>
  <si>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</si>
  <si>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</si>
  <si>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</si>
  <si>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</si>
  <si>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</si>
  <si>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</si>
  <si>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</si>
  <si>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</si>
  <si>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</si>
  <si>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</si>
  <si>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</si>
  <si>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</si>
  <si>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</si>
  <si>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</si>
  <si>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</si>
  <si>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</si>
  <si>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</si>
  <si>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</si>
  <si>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</si>
  <si>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</si>
  <si>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</si>
  <si>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</si>
  <si>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</si>
  <si>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</si>
  <si>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</si>
  <si>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</si>
  <si>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</si>
  <si>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</si>
  <si>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</si>
  <si>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</si>
  <si>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</si>
  <si>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</si>
  <si>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</si>
  <si>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</si>
  <si>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</si>
  <si>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</si>
  <si>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</si>
  <si>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</si>
  <si>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</si>
  <si>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</si>
  <si>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</si>
  <si>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</si>
  <si>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</si>
  <si>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</si>
  <si>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</si>
  <si>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</si>
  <si>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</si>
  <si>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</si>
  <si>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</si>
  <si>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</si>
  <si>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</si>
  <si>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</si>
  <si>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</si>
  <si>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</si>
  <si>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</si>
  <si>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</si>
  <si>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</si>
  <si>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</si>
  <si>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</si>
  <si>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</si>
  <si>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</si>
  <si>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</si>
  <si>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</si>
  <si>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</si>
  <si>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</si>
  <si>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</si>
  <si>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</si>
  <si>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</si>
  <si>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</si>
  <si>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</si>
  <si>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</si>
  <si>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</si>
  <si>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</si>
  <si>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</si>
  <si>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</si>
  <si>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</si>
  <si>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</si>
  <si>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</si>
  <si>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</si>
  <si>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</si>
  <si>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</si>
  <si>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</si>
  <si>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</si>
  <si>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</si>
  <si>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</si>
  <si>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</si>
  <si>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</si>
  <si>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</si>
  <si>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</si>
  <si>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</si>
  <si>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</si>
  <si>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</si>
  <si>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</si>
  <si>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</si>
  <si>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</si>
  <si>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</si>
  <si>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</si>
  <si>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</si>
  <si>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</si>
  <si>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</si>
  <si>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</si>
  <si>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</si>
  <si>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</si>
  <si>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</si>
  <si>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</si>
  <si>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</si>
  <si>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</si>
  <si>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</si>
  <si>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</si>
  <si>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</si>
  <si>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</si>
  <si>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</si>
  <si>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</si>
  <si>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</si>
  <si>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</si>
  <si>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</si>
  <si>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</si>
  <si>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</si>
  <si>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</si>
  <si>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</si>
  <si>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</si>
  <si>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</si>
  <si>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</si>
  <si>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</si>
  <si>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</si>
  <si>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</si>
  <si>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</si>
  <si>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</si>
  <si>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</si>
  <si>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</si>
  <si>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</si>
  <si>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</si>
  <si>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</si>
  <si>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</si>
  <si>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</si>
  <si>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</si>
  <si>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</si>
  <si>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</si>
  <si>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</si>
  <si>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</si>
  <si>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</si>
  <si>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</si>
  <si>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</si>
  <si>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</si>
  <si>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</si>
  <si>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</si>
  <si>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</si>
  <si>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</si>
  <si>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</si>
  <si>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</si>
  <si>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</si>
  <si>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</si>
  <si>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</si>
  <si>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</si>
  <si>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</si>
  <si>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</si>
  <si>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</si>
  <si>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</si>
  <si>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</si>
  <si>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</si>
  <si>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</si>
  <si>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</si>
  <si>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</si>
  <si>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</si>
  <si>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</si>
  <si>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</si>
  <si>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</si>
  <si>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</si>
  <si>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</si>
  <si>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</si>
  <si>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</si>
  <si>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</si>
  <si>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</si>
  <si>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</si>
  <si>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</si>
  <si>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</si>
  <si>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</si>
  <si>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</si>
  <si>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</si>
  <si>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</si>
  <si>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</si>
  <si>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</si>
  <si>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</si>
  <si>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</si>
  <si>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</si>
  <si>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</si>
  <si>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</si>
  <si>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</si>
  <si>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</si>
  <si>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</si>
  <si>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</si>
  <si>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</si>
  <si>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</si>
  <si>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</si>
  <si>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</si>
  <si>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</si>
  <si>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</si>
  <si>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</si>
  <si>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</si>
  <si>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</si>
  <si>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</si>
  <si>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</si>
  <si>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</si>
  <si>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</si>
  <si>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</si>
  <si>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</si>
  <si>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</si>
  <si>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</si>
  <si>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</si>
  <si>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</si>
  <si>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</si>
  <si>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</si>
  <si>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</si>
  <si>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</si>
  <si>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</si>
  <si>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</si>
  <si>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</si>
  <si>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</si>
  <si>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</si>
  <si>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</si>
  <si>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</si>
  <si>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</si>
  <si>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</si>
  <si>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</si>
  <si>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</si>
  <si>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</si>
  <si>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</si>
  <si>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</si>
  <si>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</si>
  <si>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</si>
  <si>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</si>
  <si>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</si>
  <si>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</si>
  <si>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</si>
  <si>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</si>
  <si>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</si>
  <si>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</si>
  <si>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</si>
  <si>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</si>
  <si>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</si>
  <si>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</si>
  <si>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</si>
  <si>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</si>
  <si>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</si>
  <si>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</si>
  <si>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</si>
  <si>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</si>
  <si>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</si>
  <si>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</si>
  <si>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</si>
  <si>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</si>
  <si>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</si>
  <si>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</si>
  <si>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</si>
  <si>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</si>
  <si>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</si>
  <si>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</si>
  <si>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</si>
  <si>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</si>
  <si>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</si>
  <si>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</si>
  <si>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</si>
  <si>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</si>
  <si>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</si>
  <si>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</si>
  <si>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</si>
  <si>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</si>
  <si>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</si>
  <si>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</si>
  <si>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</si>
  <si>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</si>
  <si>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</si>
  <si>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</si>
  <si>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</si>
  <si>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</si>
  <si>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</si>
  <si>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</si>
  <si>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</si>
  <si>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</si>
  <si>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</si>
  <si>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</si>
  <si>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</si>
  <si>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</si>
  <si>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</si>
  <si>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</si>
  <si>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</si>
  <si>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</si>
  <si>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</si>
  <si>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</si>
  <si>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</si>
  <si>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</si>
  <si>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</si>
  <si>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</si>
  <si>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</si>
  <si>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</si>
  <si>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</si>
  <si>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</si>
  <si>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</si>
  <si>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</si>
  <si>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</si>
  <si>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</si>
  <si>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</si>
  <si>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</si>
  <si>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</si>
  <si>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</si>
  <si>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</si>
  <si>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</si>
  <si>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</si>
  <si>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</si>
  <si>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</si>
  <si>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</si>
  <si>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</si>
  <si>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</si>
  <si>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</si>
  <si>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</si>
  <si>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</si>
  <si>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</si>
  <si>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</si>
  <si>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</si>
  <si>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</si>
  <si>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</si>
  <si>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</si>
  <si>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</si>
  <si>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</si>
  <si>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</si>
  <si>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</si>
  <si>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</si>
  <si>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</si>
  <si>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</si>
  <si>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</si>
  <si>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</si>
  <si>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</si>
  <si>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</si>
  <si>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</si>
  <si>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</si>
  <si>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</si>
  <si>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</si>
  <si>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</si>
  <si>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</si>
  <si>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</si>
  <si>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</si>
  <si>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</si>
  <si>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</si>
  <si>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</si>
  <si>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</si>
  <si>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</si>
  <si>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</si>
  <si>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</si>
  <si>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</si>
  <si>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</si>
  <si>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</si>
  <si>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</si>
  <si>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</si>
  <si>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</si>
  <si>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</si>
  <si>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</si>
  <si>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</si>
  <si>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</si>
  <si>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</si>
  <si>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</si>
  <si>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</si>
  <si>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</si>
  <si>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</si>
  <si>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</si>
  <si>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</si>
  <si>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</si>
  <si>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</si>
  <si>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</si>
  <si>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</si>
  <si>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</si>
  <si>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</si>
  <si>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</si>
  <si>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</si>
  <si>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</si>
  <si>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</si>
  <si>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</si>
  <si>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</si>
  <si>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</si>
  <si>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</si>
  <si>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</si>
  <si>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</si>
  <si>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</si>
  <si>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</si>
  <si>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</si>
  <si>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</si>
  <si>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</si>
  <si>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</si>
  <si>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</si>
  <si>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</si>
  <si>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</si>
  <si>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</si>
  <si>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</si>
  <si>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</si>
  <si>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</si>
  <si>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</si>
  <si>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</si>
  <si>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</si>
  <si>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</si>
  <si>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</si>
  <si>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</si>
  <si>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</si>
  <si>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</si>
  <si>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</si>
  <si>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</si>
  <si>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</si>
  <si>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</si>
  <si>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</si>
  <si>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</si>
  <si>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</si>
  <si>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</si>
  <si>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</si>
  <si>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</si>
  <si>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</si>
  <si>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</si>
  <si>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</si>
  <si>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</si>
  <si>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</si>
  <si>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</si>
  <si>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</si>
  <si>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</si>
  <si>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</si>
  <si>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</si>
  <si>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</si>
  <si>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</si>
  <si>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</si>
  <si>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</si>
  <si>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</si>
  <si>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</si>
  <si>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</si>
  <si>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</si>
  <si>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</si>
  <si>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</si>
  <si>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</si>
  <si>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</si>
  <si>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</si>
  <si>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</si>
  <si>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</si>
  <si>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</si>
  <si>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</si>
  <si>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</si>
  <si>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</si>
  <si>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</si>
  <si>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</si>
  <si>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</si>
  <si>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</si>
  <si>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</si>
  <si>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</si>
  <si>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</si>
  <si>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</si>
  <si>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</si>
  <si>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</si>
  <si>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</si>
  <si>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</si>
  <si>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</si>
  <si>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</si>
  <si>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</si>
  <si>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</si>
  <si>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</si>
  <si>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</si>
  <si>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</si>
  <si>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</si>
  <si>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</si>
  <si>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</si>
  <si>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</si>
  <si>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</si>
  <si>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</si>
  <si>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</si>
  <si>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</si>
  <si>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</si>
  <si>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</si>
  <si>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</si>
  <si>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</si>
  <si>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</si>
  <si>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</si>
  <si>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</si>
  <si>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</si>
  <si>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</si>
  <si>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</si>
  <si>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</si>
  <si>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</si>
  <si>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</si>
  <si>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</si>
  <si>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</si>
  <si>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</si>
  <si>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</si>
  <si>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</si>
  <si>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</si>
  <si>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</si>
  <si>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</si>
  <si>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</si>
  <si>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</si>
  <si>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</si>
  <si>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</si>
  <si>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</si>
  <si>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</si>
  <si>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</si>
  <si>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</si>
  <si>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</si>
  <si>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</si>
  <si>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</si>
  <si>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</si>
  <si>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</si>
  <si>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</si>
  <si>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</si>
  <si>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</si>
  <si>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</si>
  <si>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</si>
  <si>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</si>
  <si>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</si>
  <si>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</si>
  <si>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</si>
  <si>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</si>
  <si>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</si>
  <si>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</si>
  <si>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</si>
  <si>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</si>
  <si>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</si>
  <si>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</si>
  <si>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</si>
  <si>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</si>
  <si>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</si>
  <si>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</si>
  <si>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</si>
  <si>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</si>
  <si>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</si>
  <si>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</si>
  <si>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</si>
  <si>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</si>
  <si>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</si>
  <si>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</si>
  <si>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</si>
  <si>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</si>
  <si>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</si>
  <si>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</si>
  <si>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</si>
  <si>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</si>
  <si>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</si>
  <si>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</si>
  <si>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</si>
  <si>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</si>
  <si>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</si>
  <si>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</si>
  <si>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</si>
  <si>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</si>
  <si>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</si>
  <si>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</si>
  <si>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</si>
  <si>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</si>
  <si>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</si>
  <si>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</si>
  <si>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</si>
  <si>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</si>
  <si>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</si>
  <si>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</si>
  <si>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</si>
  <si>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</si>
  <si>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</si>
  <si>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</si>
  <si>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</si>
  <si>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</si>
  <si>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</si>
  <si>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</si>
  <si>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</si>
  <si>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</si>
  <si>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</si>
  <si>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</si>
  <si>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</si>
  <si>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</si>
  <si>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</si>
  <si>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</si>
  <si>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</si>
  <si>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</si>
  <si>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</si>
  <si>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</si>
  <si>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</si>
  <si>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</si>
  <si>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</si>
  <si>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</si>
  <si>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</si>
  <si>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</si>
  <si>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</si>
  <si>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</si>
  <si>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</si>
  <si>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</si>
  <si>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</si>
  <si>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</si>
  <si>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</si>
  <si>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</si>
  <si>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</si>
  <si>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</si>
  <si>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</si>
  <si>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</si>
  <si>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</si>
  <si>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</si>
  <si>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</si>
  <si>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</si>
  <si>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</si>
  <si>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</si>
  <si>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</si>
  <si>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</si>
  <si>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</si>
  <si>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</si>
  <si>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</si>
  <si>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</si>
  <si>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</si>
  <si>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</si>
  <si>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</si>
  <si>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</si>
  <si>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</si>
  <si>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</si>
  <si>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</si>
  <si>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</si>
  <si>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</si>
  <si>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</si>
  <si>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</si>
  <si>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</si>
  <si>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</si>
  <si>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</si>
  <si>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</si>
  <si>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</si>
  <si>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</si>
  <si>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</si>
  <si>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</si>
  <si>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</si>
  <si>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</si>
  <si>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</si>
  <si>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</si>
  <si>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</si>
  <si>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</si>
  <si>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</si>
  <si>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</si>
  <si>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</si>
  <si>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</si>
  <si>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</si>
  <si>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</si>
  <si>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</si>
  <si>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</si>
  <si>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</si>
  <si>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</si>
  <si>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</si>
  <si>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</si>
  <si>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</si>
  <si>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</si>
  <si>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</si>
  <si>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</si>
  <si>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</si>
  <si>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</si>
  <si>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</si>
  <si>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</si>
  <si>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</si>
  <si>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</si>
  <si>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</si>
  <si>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</si>
  <si>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</si>
  <si>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</si>
  <si>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</si>
  <si>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</si>
  <si>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</si>
  <si>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</si>
  <si>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</si>
  <si>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</si>
  <si>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</si>
  <si>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</si>
  <si>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</si>
  <si>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</si>
  <si>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</si>
  <si>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</si>
  <si>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</si>
  <si>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</si>
  <si>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</si>
  <si>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</si>
  <si>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</si>
  <si>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</si>
  <si>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</si>
  <si>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</si>
  <si>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</si>
  <si>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</si>
  <si>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</si>
  <si>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</si>
  <si>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</si>
  <si>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</si>
  <si>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</si>
  <si>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</si>
  <si>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</si>
  <si>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</si>
  <si>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</si>
  <si>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</si>
  <si>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</si>
  <si>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</si>
  <si>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</si>
  <si>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</si>
  <si>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</si>
  <si>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</si>
  <si>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</si>
  <si>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</si>
  <si>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</si>
  <si>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</si>
  <si>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</si>
  <si>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</si>
  <si>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</si>
  <si>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</si>
  <si>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</si>
  <si>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</si>
  <si>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</si>
  <si>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</si>
  <si>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</si>
  <si>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</si>
  <si>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</si>
  <si>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</si>
  <si>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</si>
  <si>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</si>
  <si>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</si>
  <si>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</si>
  <si>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</si>
  <si>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</si>
  <si>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</si>
  <si>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</si>
  <si>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</si>
  <si>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</si>
  <si>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</si>
  <si>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</si>
  <si>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</si>
  <si>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</si>
  <si>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</si>
  <si>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</si>
  <si>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</si>
  <si>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</si>
  <si>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</si>
  <si>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</si>
  <si>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</si>
  <si>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</si>
  <si>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</si>
  <si>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</si>
  <si>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</si>
  <si>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</si>
  <si>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</si>
  <si>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</si>
  <si>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</si>
  <si>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</si>
  <si>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</si>
  <si>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</si>
  <si>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</si>
  <si>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</si>
  <si>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</si>
  <si>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</si>
  <si>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</si>
  <si>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</si>
  <si>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</si>
  <si>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</si>
  <si>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</si>
  <si>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</si>
  <si>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</si>
  <si>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</si>
  <si>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</si>
  <si>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</si>
  <si>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</si>
  <si>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</si>
  <si>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</si>
  <si>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</si>
  <si>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</si>
  <si>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</si>
  <si>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</si>
  <si>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</si>
  <si>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</si>
  <si>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</si>
  <si>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</si>
  <si>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</si>
  <si>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</si>
  <si>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</si>
  <si>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</si>
  <si>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</si>
  <si>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</si>
  <si>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</si>
  <si>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</si>
  <si>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</si>
  <si>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</si>
  <si>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</si>
  <si>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</si>
  <si>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</si>
  <si>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</si>
  <si>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</si>
  <si>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</si>
  <si>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</si>
  <si>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</si>
  <si>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</si>
  <si>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</si>
  <si>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</si>
  <si>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</si>
  <si>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</si>
  <si>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</si>
  <si>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</si>
  <si>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</si>
  <si>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</si>
  <si>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</si>
  <si>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</si>
  <si>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</si>
  <si>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</si>
  <si>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</si>
  <si>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</si>
  <si>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</si>
  <si>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</si>
  <si>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</si>
  <si>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</si>
  <si>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</si>
  <si>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</si>
  <si>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</si>
  <si>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</si>
  <si>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</si>
  <si>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</si>
  <si>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</si>
  <si>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</si>
  <si>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</si>
  <si>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</si>
  <si>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</si>
  <si>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</si>
  <si>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</si>
  <si>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</si>
  <si>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</si>
  <si>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</si>
  <si>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</si>
  <si>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</si>
  <si>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</si>
  <si>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</si>
  <si>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</si>
  <si>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</si>
  <si>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</si>
  <si>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</si>
  <si>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</si>
  <si>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</si>
  <si>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</si>
  <si>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</si>
  <si>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</si>
  <si>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</si>
  <si>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</si>
  <si>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</si>
  <si>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</si>
  <si>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</si>
  <si>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</si>
  <si>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</si>
  <si>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</si>
  <si>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</si>
  <si>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</si>
  <si>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</si>
  <si>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</si>
  <si>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</si>
  <si>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</si>
  <si>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</si>
  <si>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</si>
  <si>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</si>
  <si>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</si>
  <si>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</si>
  <si>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</si>
  <si>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</si>
  <si>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</si>
  <si>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</si>
  <si>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</si>
  <si>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</si>
  <si>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</si>
  <si>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</si>
  <si>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</si>
  <si>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</si>
  <si>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</si>
  <si>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</si>
  <si>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</si>
  <si>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</si>
  <si>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</si>
  <si>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</si>
  <si>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</si>
  <si>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</si>
  <si>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</si>
  <si>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</si>
  <si>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</si>
  <si>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</si>
  <si>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</si>
  <si>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</si>
  <si>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</si>
  <si>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</si>
  <si>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</si>
  <si>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</si>
  <si>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</si>
  <si>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</si>
  <si>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</si>
  <si>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</si>
  <si>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</si>
  <si>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</si>
  <si>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</si>
  <si>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</si>
  <si>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</si>
  <si>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</si>
  <si>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</si>
  <si>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</si>
  <si>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</si>
  <si>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</si>
  <si>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</si>
  <si>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</si>
  <si>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</si>
  <si>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</si>
  <si>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</si>
  <si>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</si>
  <si>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</si>
  <si>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</si>
  <si>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</si>
  <si>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</si>
  <si>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</si>
  <si>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</si>
  <si>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</si>
  <si>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</si>
  <si>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</si>
  <si>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</si>
  <si>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</si>
  <si>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</si>
  <si>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</si>
  <si>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</si>
  <si>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</si>
  <si>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</si>
  <si>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</si>
  <si>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</si>
  <si>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</si>
  <si>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</si>
  <si>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</si>
  <si>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</si>
  <si>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</si>
  <si>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</si>
  <si>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</si>
  <si>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</si>
  <si>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</si>
  <si>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</si>
  <si>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</si>
  <si>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</si>
  <si>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</si>
  <si>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</si>
  <si>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</si>
  <si>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</si>
  <si>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</si>
  <si>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</si>
  <si>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</si>
  <si>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</si>
  <si>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</si>
  <si>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</si>
  <si>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</si>
  <si>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</si>
  <si>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</si>
  <si>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</si>
  <si>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</si>
  <si>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</si>
  <si>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</si>
  <si>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</si>
  <si>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</si>
  <si>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</si>
  <si>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</si>
  <si>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</si>
  <si>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</si>
  <si>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</si>
  <si>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</si>
  <si>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</si>
  <si>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</si>
  <si>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</si>
  <si>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</si>
  <si>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</si>
  <si>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</si>
  <si>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</si>
  <si>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</si>
  <si>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</si>
  <si>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</si>
  <si>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</si>
  <si>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</si>
  <si>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</si>
  <si>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</si>
  <si>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</si>
  <si>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</si>
  <si>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</si>
  <si>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</si>
  <si>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</si>
  <si>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</si>
  <si>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</si>
  <si>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</si>
  <si>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</si>
  <si>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</si>
  <si>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</si>
  <si>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</si>
  <si>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</si>
  <si>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</si>
  <si>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</si>
  <si>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</si>
  <si>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</si>
  <si>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</si>
  <si>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</si>
  <si>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</si>
  <si>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</si>
  <si>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</si>
  <si>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</si>
  <si>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</si>
  <si>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</si>
  <si>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</si>
  <si>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</si>
  <si>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</si>
  <si>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</si>
  <si>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</si>
  <si>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</si>
  <si>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</si>
  <si>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</si>
  <si>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</si>
  <si>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</si>
  <si>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</si>
  <si>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</si>
  <si>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</si>
  <si>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</si>
  <si>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</si>
  <si>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</si>
  <si>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</si>
  <si>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</si>
  <si>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</si>
  <si>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</si>
  <si>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</si>
  <si>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</si>
  <si>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</si>
  <si>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</si>
  <si>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</si>
  <si>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</si>
  <si>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</si>
  <si>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</si>
  <si>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</si>
  <si>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</si>
  <si>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</si>
  <si>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</si>
  <si>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</si>
  <si>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</si>
  <si>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</si>
  <si>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</si>
  <si>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</si>
  <si>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</si>
  <si>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</si>
  <si>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</si>
  <si>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</si>
  <si>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</si>
  <si>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</si>
  <si>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</si>
  <si>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</si>
  <si>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</si>
  <si>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</si>
  <si>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</si>
  <si>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</si>
  <si>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</si>
  <si>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</si>
  <si>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</si>
  <si>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</si>
  <si>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</si>
  <si>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</si>
  <si>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</si>
  <si>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</si>
  <si>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</si>
  <si>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</si>
  <si>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</si>
  <si>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</si>
  <si>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</si>
  <si>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</si>
  <si>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</si>
  <si>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</si>
  <si>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</si>
  <si>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</si>
  <si>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</si>
  <si>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</si>
  <si>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</si>
  <si>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</si>
  <si>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</si>
  <si>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</si>
  <si>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</si>
  <si>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</si>
  <si>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</si>
  <si>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</si>
  <si>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</si>
  <si>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</si>
  <si>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</si>
  <si>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</si>
  <si>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</si>
  <si>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</si>
  <si>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</si>
  <si>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</si>
  <si>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</si>
  <si>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</si>
  <si>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</si>
  <si>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</si>
  <si>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</si>
  <si>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</si>
  <si>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</si>
  <si>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</si>
  <si>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</si>
  <si>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</si>
  <si>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</si>
  <si>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</si>
  <si>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</si>
  <si>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</si>
  <si>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</si>
  <si>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</si>
  <si>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</si>
  <si>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</si>
  <si>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</si>
  <si>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</si>
  <si>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</si>
  <si>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</si>
  <si>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</si>
  <si>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</si>
  <si>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</si>
  <si>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</si>
  <si>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</si>
  <si>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</si>
  <si>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</si>
  <si>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</si>
  <si>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</si>
  <si>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</si>
  <si>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</si>
  <si>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</si>
  <si>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</si>
  <si>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</si>
  <si>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</si>
  <si>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</si>
  <si>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</si>
  <si>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</si>
  <si>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</si>
  <si>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</si>
  <si>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</si>
  <si>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</si>
  <si>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</si>
  <si>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</si>
  <si>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</si>
  <si>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</si>
  <si>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</si>
  <si>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</si>
  <si>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</si>
  <si>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</si>
  <si>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</si>
  <si>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</si>
  <si>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</si>
  <si>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</si>
  <si>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</si>
  <si>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</si>
  <si>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</si>
  <si>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</si>
  <si>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</si>
  <si>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</si>
  <si>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</si>
  <si>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</si>
  <si>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</si>
  <si>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</si>
  <si>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</si>
  <si>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</si>
  <si>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</si>
  <si>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</si>
  <si>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</si>
  <si>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</si>
  <si>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</si>
  <si>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</si>
  <si>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</si>
  <si>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</si>
  <si>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</si>
  <si>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</si>
  <si>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</si>
  <si>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</si>
  <si>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</si>
  <si>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</si>
  <si>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</si>
  <si>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</si>
  <si>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</si>
  <si>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</si>
  <si>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</si>
  <si>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</si>
  <si>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</si>
  <si>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</si>
  <si>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</si>
  <si>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</si>
  <si>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</si>
  <si>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</si>
  <si>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</si>
  <si>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</si>
  <si>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</si>
  <si>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</si>
  <si>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</si>
  <si>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</si>
  <si>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</si>
  <si>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</si>
  <si>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</si>
  <si>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</si>
  <si>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</si>
  <si>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</si>
  <si>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</si>
  <si>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</si>
  <si>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</si>
  <si>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</si>
  <si>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</si>
  <si>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</si>
  <si>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</si>
  <si>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</si>
  <si>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</si>
  <si>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</si>
  <si>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</si>
  <si>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</si>
  <si>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</si>
  <si>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</si>
  <si>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</si>
  <si>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</si>
  <si>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</si>
  <si>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</si>
  <si>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</si>
  <si>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</si>
  <si>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</si>
  <si>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</si>
  <si>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</si>
  <si>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</si>
  <si>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</si>
  <si>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</si>
  <si>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</si>
  <si>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</si>
  <si>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</si>
  <si>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</si>
  <si>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</si>
  <si>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</si>
  <si>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</si>
  <si>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</si>
  <si>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</si>
  <si>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</si>
  <si>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</si>
  <si>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</si>
  <si>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</si>
  <si>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</si>
  <si>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</si>
  <si>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</si>
  <si>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</si>
  <si>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</si>
  <si>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</si>
  <si>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</si>
  <si>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</si>
  <si>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</si>
  <si>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</si>
  <si>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</si>
  <si>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</si>
  <si>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</si>
  <si>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</si>
  <si>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</si>
  <si>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</si>
  <si>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</si>
  <si>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</si>
  <si>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</si>
  <si>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</si>
  <si>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</si>
  <si>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</si>
  <si>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</si>
  <si>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</si>
  <si>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</si>
  <si>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</si>
  <si>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</si>
  <si>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</si>
  <si>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</si>
  <si>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</si>
  <si>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</si>
  <si>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</si>
  <si>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</si>
  <si>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</si>
  <si>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</si>
  <si>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</si>
  <si>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</si>
  <si>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</si>
  <si>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</si>
  <si>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</si>
  <si>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</si>
  <si>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</si>
  <si>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</si>
  <si>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</si>
  <si>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</si>
  <si>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</si>
  <si>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</si>
  <si>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</si>
  <si>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</si>
  <si>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</si>
  <si>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</si>
  <si>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</si>
  <si>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</si>
  <si>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</si>
  <si>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</si>
  <si>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</si>
  <si>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</si>
  <si>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</si>
  <si>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</si>
  <si>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</si>
  <si>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</si>
  <si>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</si>
  <si>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</si>
  <si>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</si>
  <si>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</si>
  <si>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</si>
  <si>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</si>
  <si>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</si>
  <si>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</si>
  <si>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</si>
  <si>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</si>
  <si>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</si>
  <si>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</si>
  <si>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</si>
  <si>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</si>
  <si>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</si>
  <si>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</si>
  <si>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</si>
  <si>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</si>
  <si>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</si>
  <si>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</si>
  <si>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</si>
  <si>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</si>
  <si>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</si>
  <si>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</si>
  <si>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</si>
  <si>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</si>
  <si>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</si>
  <si>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</si>
  <si>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</si>
  <si>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</si>
  <si>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</si>
  <si>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</si>
  <si>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</si>
  <si>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</si>
  <si>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</si>
  <si>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</si>
  <si>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</si>
  <si>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</si>
  <si>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</si>
  <si>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</si>
  <si>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</si>
  <si>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</si>
  <si>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</si>
  <si>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</si>
  <si>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</si>
  <si>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</si>
  <si>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</si>
  <si>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</si>
  <si>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</si>
  <si>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</si>
  <si>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</si>
  <si>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</si>
  <si>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</si>
  <si>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</si>
  <si>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</si>
  <si>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</si>
  <si>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</si>
  <si>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</si>
  <si>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</si>
  <si>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</si>
  <si>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</si>
  <si>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</si>
  <si>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</si>
  <si>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</si>
  <si>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</si>
  <si>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</si>
  <si>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</si>
  <si>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</si>
  <si>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</si>
  <si>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</si>
  <si>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</si>
  <si>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</si>
  <si>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</si>
  <si>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</si>
  <si>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</si>
  <si>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</si>
  <si>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</si>
  <si>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</si>
  <si>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</si>
  <si>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</si>
  <si>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</si>
  <si>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</si>
  <si>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</si>
  <si>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</si>
  <si>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</si>
  <si>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</si>
  <si>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</si>
  <si>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</si>
  <si>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</si>
  <si>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</si>
  <si>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</si>
  <si>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</si>
  <si>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</si>
  <si>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</si>
  <si>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</si>
  <si>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</si>
  <si>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</si>
  <si>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</si>
  <si>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</si>
  <si>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</si>
  <si>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</si>
  <si>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</si>
  <si>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</si>
  <si>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</si>
  <si>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</si>
  <si>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</si>
  <si>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</si>
  <si>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</si>
  <si>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</si>
  <si>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</si>
  <si>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</si>
  <si>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</si>
  <si>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</si>
  <si>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</si>
  <si>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</si>
  <si>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</si>
  <si>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</si>
  <si>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</si>
  <si>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</si>
  <si>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</si>
  <si>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</si>
  <si>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</si>
  <si>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</si>
  <si>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</si>
  <si>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</si>
  <si>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</si>
  <si>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</si>
  <si>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</si>
  <si>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</si>
  <si>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</si>
  <si>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</si>
  <si>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</si>
  <si>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</si>
  <si>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</si>
  <si>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</si>
  <si>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</si>
  <si>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</si>
  <si>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</si>
  <si>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</si>
  <si>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</si>
  <si>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</si>
  <si>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</si>
  <si>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</si>
  <si>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</si>
  <si>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</si>
  <si>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</si>
  <si>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</si>
  <si>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</si>
  <si>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</si>
  <si>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</si>
  <si>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</si>
  <si>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</si>
  <si>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</si>
  <si>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</si>
  <si>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</si>
  <si>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</si>
  <si>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</si>
  <si>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</si>
  <si>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</si>
  <si>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</si>
  <si>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</si>
  <si>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</si>
  <si>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</si>
  <si>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</si>
  <si>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</si>
  <si>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</si>
  <si>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</si>
  <si>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</si>
  <si>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</si>
  <si>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</si>
  <si>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</si>
  <si>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</si>
  <si>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</si>
  <si>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</si>
  <si>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</si>
  <si>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</si>
  <si>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</si>
  <si>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</si>
  <si>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</si>
  <si>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</si>
  <si>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</si>
  <si>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</si>
  <si>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</si>
  <si>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</si>
  <si>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</si>
  <si>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</si>
  <si>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</si>
  <si>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</si>
  <si>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</si>
  <si>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</si>
  <si>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</si>
  <si>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</si>
  <si>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</si>
  <si>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</si>
  <si>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</si>
  <si>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</si>
  <si>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</si>
  <si>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</si>
  <si>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</si>
  <si>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</si>
  <si>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</si>
  <si>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</si>
  <si>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</si>
  <si>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</si>
  <si>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</si>
  <si>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</si>
  <si>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</si>
  <si>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</si>
  <si>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</si>
  <si>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</si>
  <si>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</si>
  <si>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</si>
  <si>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</si>
  <si>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</si>
  <si>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</si>
  <si>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</si>
  <si>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</si>
  <si>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</si>
  <si>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</si>
  <si>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</si>
  <si>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</si>
  <si>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</si>
  <si>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</si>
  <si>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</si>
  <si>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</si>
  <si>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</si>
  <si>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</si>
  <si>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</si>
  <si>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</si>
  <si>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</si>
  <si>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</si>
  <si>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</si>
  <si>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</si>
  <si>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</si>
  <si>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</si>
  <si>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</si>
  <si>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</si>
  <si>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</si>
  <si>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</si>
  <si>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</si>
  <si>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</si>
  <si>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</si>
  <si>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</si>
  <si>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</si>
  <si>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</si>
  <si>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</si>
  <si>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</si>
  <si>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</si>
  <si>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</si>
  <si>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</si>
  <si>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</si>
  <si>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</si>
  <si>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</si>
  <si>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</si>
  <si>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</si>
  <si>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</si>
  <si>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</si>
  <si>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</si>
  <si>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</si>
  <si>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</si>
  <si>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</si>
  <si>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</si>
  <si>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</si>
  <si>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</si>
  <si>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</si>
  <si>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</si>
  <si>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</si>
  <si>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</si>
  <si>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</si>
  <si>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</si>
  <si>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</si>
  <si>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</si>
  <si>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</si>
  <si>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</si>
  <si>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</si>
  <si>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</si>
  <si>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</si>
  <si>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</si>
  <si>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</si>
  <si>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</si>
  <si>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</si>
  <si>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</si>
  <si>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</si>
  <si>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</si>
  <si>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</si>
  <si>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</si>
  <si>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</si>
  <si>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</si>
  <si>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</si>
  <si>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</si>
  <si>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</si>
  <si>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</si>
  <si>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</si>
  <si>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</si>
  <si>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</si>
  <si>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</si>
  <si>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</si>
  <si>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</si>
  <si>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</si>
  <si>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</si>
  <si>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</si>
  <si>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</si>
  <si>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</si>
  <si>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</si>
  <si>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</si>
  <si>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</si>
  <si>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</si>
  <si>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</si>
  <si>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</si>
  <si>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</si>
  <si>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</si>
  <si>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</si>
  <si>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</si>
  <si>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</si>
  <si>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</si>
  <si>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</si>
  <si>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</si>
  <si>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</si>
  <si>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</si>
  <si>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</si>
  <si>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</si>
  <si>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</si>
  <si>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</si>
  <si>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</si>
  <si>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</si>
  <si>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</si>
  <si>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</si>
  <si>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</si>
  <si>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</si>
  <si>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</si>
  <si>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</si>
  <si>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</si>
  <si>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</si>
  <si>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</si>
  <si>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</si>
  <si>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</si>
  <si>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</si>
  <si>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</si>
  <si>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</si>
  <si>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</si>
  <si>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</si>
  <si>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</si>
  <si>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</si>
  <si>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</si>
  <si>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</si>
  <si>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</si>
  <si>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</si>
  <si>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</si>
  <si>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</si>
  <si>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</si>
  <si>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</si>
  <si>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</si>
  <si>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</si>
  <si>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</si>
  <si>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</si>
  <si>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</si>
  <si>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</si>
  <si>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</si>
  <si>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</si>
  <si>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</si>
  <si>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</si>
  <si>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</si>
  <si>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</si>
  <si>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</si>
  <si>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</si>
  <si>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</si>
  <si>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</si>
  <si>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</si>
  <si>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</si>
  <si>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</si>
  <si>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</si>
  <si>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</si>
  <si>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</si>
  <si>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</si>
  <si>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</si>
  <si>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</si>
  <si>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</si>
  <si>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</si>
  <si>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</si>
  <si>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</si>
  <si>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</si>
  <si>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</si>
  <si>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</si>
  <si>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</si>
  <si>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</si>
  <si>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</si>
  <si>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</si>
  <si>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</si>
  <si>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</si>
  <si>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</si>
  <si>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</si>
  <si>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</si>
  <si>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</si>
  <si>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</si>
  <si>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</si>
  <si>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</si>
  <si>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</si>
  <si>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</si>
  <si>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</si>
  <si>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</si>
  <si>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</si>
  <si>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</si>
  <si>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</si>
  <si>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</si>
  <si>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</si>
  <si>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</si>
  <si>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</si>
  <si>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</si>
  <si>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</si>
  <si>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</si>
  <si>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</si>
  <si>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</si>
  <si>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</si>
  <si>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</si>
  <si>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</si>
  <si>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</si>
  <si>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</si>
  <si>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</si>
  <si>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</si>
  <si>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</si>
  <si>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</si>
  <si>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</si>
  <si>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</si>
  <si>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</si>
  <si>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</si>
  <si>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</si>
  <si>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</si>
  <si>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</si>
  <si>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</si>
  <si>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</si>
  <si>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</si>
  <si>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</si>
  <si>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</si>
  <si>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</si>
  <si>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</si>
  <si>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</si>
  <si>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</si>
  <si>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</si>
  <si>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</si>
  <si>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</si>
  <si>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</si>
  <si>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</si>
  <si>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</si>
  <si>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</si>
  <si>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</si>
  <si>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</si>
  <si>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</si>
  <si>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</si>
  <si>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</si>
  <si>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</si>
  <si>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</si>
  <si>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</si>
  <si>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</si>
  <si>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</si>
  <si>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</si>
  <si>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</si>
  <si>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</si>
  <si>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</si>
  <si>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</si>
  <si>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</si>
  <si>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</si>
  <si>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</si>
  <si>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</si>
  <si>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</si>
  <si>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</si>
  <si>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</si>
  <si>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</si>
  <si>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</si>
  <si>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</si>
  <si>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</si>
  <si>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</si>
  <si>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</si>
  <si>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</si>
  <si>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</si>
  <si>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</si>
  <si>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</si>
  <si>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</si>
  <si>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</si>
  <si>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</si>
  <si>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</si>
  <si>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</si>
  <si>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</si>
  <si>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</si>
  <si>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</si>
  <si>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</si>
  <si>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</si>
  <si>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</si>
  <si>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</si>
  <si>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</si>
  <si>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</si>
  <si>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</si>
  <si>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</si>
  <si>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</si>
  <si>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</si>
  <si>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</si>
  <si>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</si>
  <si>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</si>
  <si>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</si>
  <si>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</si>
  <si>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</si>
  <si>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</si>
  <si>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</si>
  <si>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</si>
  <si>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</si>
  <si>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</si>
  <si>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</si>
  <si>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</si>
  <si>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</si>
  <si>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</si>
  <si>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</si>
  <si>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</si>
  <si>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</si>
  <si>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</si>
  <si>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</si>
  <si>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</si>
  <si>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</si>
  <si>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</si>
  <si>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</si>
  <si>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</si>
  <si>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</si>
  <si>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</si>
  <si>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</si>
  <si>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</si>
  <si>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</si>
  <si>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</si>
  <si>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</si>
  <si>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</si>
  <si>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</si>
  <si>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</si>
  <si>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</si>
  <si>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</si>
  <si>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</si>
  <si>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</si>
  <si>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</si>
  <si>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</si>
  <si>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</si>
  <si>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</si>
  <si>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</si>
  <si>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</si>
  <si>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</si>
  <si>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</si>
  <si>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</si>
  <si>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</si>
  <si>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</si>
  <si>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</si>
  <si>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</si>
  <si>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</si>
  <si>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</si>
  <si>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</si>
  <si>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</si>
  <si>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</si>
  <si>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</si>
  <si>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</si>
  <si>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</si>
  <si>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</si>
  <si>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</si>
  <si>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</si>
  <si>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</si>
  <si>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</si>
  <si>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</si>
  <si>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</si>
  <si>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</si>
  <si>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</si>
  <si>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</si>
  <si>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</si>
  <si>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</si>
  <si>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</si>
  <si>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</si>
  <si>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</si>
  <si>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</si>
  <si>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</si>
  <si>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</si>
  <si>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</si>
  <si>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</si>
  <si>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</si>
  <si>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</si>
  <si>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</si>
  <si>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</si>
  <si>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</si>
  <si>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</si>
  <si>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</si>
  <si>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</si>
  <si>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</si>
  <si>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</si>
  <si>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</si>
  <si>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</si>
  <si>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</si>
  <si>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</si>
  <si>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</si>
  <si>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</si>
  <si>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</si>
  <si>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</si>
  <si>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</si>
  <si>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</si>
  <si>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</si>
  <si>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</si>
  <si>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</si>
  <si>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</si>
  <si>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</si>
  <si>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</si>
  <si>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</si>
  <si>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</si>
  <si>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</si>
  <si>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</si>
  <si>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</si>
  <si>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</si>
  <si>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</si>
  <si>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</si>
  <si>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</si>
  <si>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</si>
  <si>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</si>
  <si>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</si>
  <si>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</si>
  <si>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</si>
  <si>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</si>
  <si>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</si>
  <si>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</si>
  <si>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</si>
  <si>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</si>
  <si>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</si>
  <si>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</si>
  <si>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</si>
  <si>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</si>
  <si>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</si>
  <si>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</si>
  <si>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</si>
  <si>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</si>
  <si>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</si>
  <si>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</si>
  <si>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</si>
  <si>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</si>
  <si>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</si>
  <si>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</si>
  <si>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</si>
  <si>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</si>
  <si>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</si>
  <si>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</si>
  <si>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</si>
  <si>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</si>
  <si>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</si>
  <si>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</si>
  <si>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</si>
  <si>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</si>
  <si>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</si>
  <si>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</si>
  <si>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</si>
  <si>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</si>
  <si>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</si>
  <si>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</si>
  <si>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</si>
  <si>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</si>
  <si>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</si>
  <si>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</si>
  <si>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</si>
  <si>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</si>
  <si>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</si>
  <si>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</si>
  <si>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</si>
  <si>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</si>
  <si>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</si>
  <si>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</si>
  <si>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</si>
  <si>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</si>
  <si>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</si>
  <si>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</si>
  <si>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</si>
  <si>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</si>
  <si>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</si>
  <si>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</si>
  <si>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</si>
  <si>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</si>
  <si>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</si>
  <si>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</si>
  <si>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</si>
  <si>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</si>
  <si>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</si>
  <si>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</si>
  <si>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</si>
  <si>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</si>
  <si>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</si>
  <si>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</si>
  <si>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</si>
  <si>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</si>
  <si>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</si>
  <si>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</si>
  <si>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</si>
  <si>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</si>
  <si>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</si>
  <si>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</si>
  <si>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</si>
  <si>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</si>
  <si>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</si>
  <si>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</si>
  <si>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</si>
  <si>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</si>
  <si>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</si>
  <si>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</si>
  <si>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</si>
  <si>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</si>
  <si>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</si>
  <si>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</si>
  <si>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</si>
  <si>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</si>
  <si>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</si>
  <si>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</si>
  <si>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</si>
  <si>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</si>
  <si>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</si>
  <si>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</si>
  <si>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</si>
  <si>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</si>
  <si>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</si>
  <si>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</si>
  <si>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</si>
  <si>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</si>
  <si>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</si>
  <si>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</si>
  <si>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</si>
  <si>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</si>
  <si>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</si>
  <si>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</si>
  <si>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</si>
  <si>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</si>
  <si>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</si>
  <si>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</si>
  <si>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</si>
  <si>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</si>
  <si>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</si>
  <si>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</si>
  <si>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</si>
  <si>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</si>
  <si>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</si>
  <si>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</si>
  <si>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</si>
  <si>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</si>
  <si>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</si>
  <si>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</si>
  <si>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</si>
  <si>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</si>
  <si>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</si>
  <si>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</si>
  <si>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</si>
  <si>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</si>
  <si>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</si>
  <si>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</si>
  <si>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</si>
  <si>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</si>
  <si>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</si>
  <si>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</si>
  <si>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</si>
  <si>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</si>
  <si>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</si>
  <si>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</si>
  <si>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</si>
  <si>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</si>
  <si>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</si>
  <si>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</si>
  <si>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</si>
  <si>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</si>
  <si>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</si>
  <si>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</si>
  <si>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</si>
  <si>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</si>
  <si>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</si>
  <si>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</si>
  <si>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</si>
  <si>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</si>
  <si>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</si>
  <si>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</si>
  <si>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</si>
  <si>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</si>
  <si>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</si>
  <si>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</si>
  <si>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</si>
  <si>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</si>
  <si>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</si>
  <si>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</si>
  <si>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</si>
  <si>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</si>
  <si>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</si>
  <si>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</si>
  <si>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</si>
  <si>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</si>
  <si>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</si>
  <si>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</si>
  <si>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</si>
  <si>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</si>
  <si>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</si>
  <si>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</si>
  <si>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</si>
  <si>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</si>
  <si>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</si>
  <si>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</si>
  <si>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</si>
  <si>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</si>
  <si>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</si>
  <si>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</si>
  <si>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</si>
  <si>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</si>
  <si>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</si>
  <si>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</si>
  <si>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</si>
  <si>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</si>
  <si>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</si>
  <si>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</si>
  <si>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</si>
  <si>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</si>
  <si>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</si>
  <si>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</si>
  <si>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</si>
  <si>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</si>
  <si>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</si>
  <si>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</si>
  <si>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</si>
  <si>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</si>
  <si>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</si>
  <si>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</si>
  <si>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</si>
  <si>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</si>
  <si>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</si>
  <si>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</si>
  <si>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</si>
  <si>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</si>
  <si>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</si>
  <si>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</si>
  <si>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</si>
  <si>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</si>
  <si>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</si>
  <si>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</si>
  <si>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</si>
  <si>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</si>
  <si>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</si>
  <si>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</si>
  <si>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</si>
  <si>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</si>
  <si>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</si>
  <si>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</si>
  <si>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</si>
  <si>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</si>
  <si>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</si>
  <si>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</si>
  <si>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</si>
  <si>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</si>
  <si>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</si>
  <si>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</si>
  <si>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</si>
  <si>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</si>
  <si>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</si>
  <si>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</si>
  <si>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</si>
  <si>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</si>
  <si>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</si>
  <si>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</si>
  <si>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</si>
  <si>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</si>
  <si>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</si>
  <si>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</si>
  <si>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</si>
  <si>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</si>
  <si>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</si>
  <si>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</si>
  <si>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</si>
  <si>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</si>
  <si>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</si>
  <si>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</si>
  <si>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</si>
  <si>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</si>
  <si>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</si>
  <si>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</si>
  <si>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</si>
  <si>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</si>
  <si>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</si>
  <si>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</si>
  <si>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</si>
  <si>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</si>
  <si>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</si>
  <si>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</si>
  <si>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</si>
  <si>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</si>
  <si>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</si>
  <si>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</si>
  <si>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</si>
  <si>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</si>
  <si>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</si>
  <si>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</si>
  <si>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</si>
  <si>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</si>
  <si>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</si>
  <si>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</si>
  <si>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</si>
  <si>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</si>
  <si>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</si>
  <si>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</si>
  <si>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</si>
  <si>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</si>
  <si>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</si>
  <si>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</si>
  <si>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</si>
  <si>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</si>
  <si>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</si>
  <si>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</si>
  <si>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</si>
  <si>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</si>
  <si>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</si>
  <si>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</si>
  <si>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</si>
  <si>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</si>
  <si>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</si>
  <si>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</si>
  <si>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</si>
  <si>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</si>
  <si>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</si>
  <si>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</si>
  <si>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</si>
  <si>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</si>
  <si>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</si>
  <si>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</si>
  <si>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</si>
  <si>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</si>
  <si>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</si>
  <si>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</si>
  <si>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</si>
  <si>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</si>
  <si>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</si>
  <si>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</si>
  <si>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</si>
  <si>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</si>
  <si>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</si>
  <si>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</si>
  <si>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</si>
  <si>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</si>
  <si>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</si>
  <si>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</si>
  <si>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</si>
  <si>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</si>
  <si>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</si>
  <si>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</si>
  <si>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</si>
  <si>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</si>
  <si>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</si>
  <si>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</si>
  <si>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</si>
  <si>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</si>
  <si>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</si>
  <si>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</si>
  <si>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</si>
  <si>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</si>
  <si>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</si>
  <si>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</si>
  <si>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</si>
  <si>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</si>
  <si>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</si>
  <si>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</si>
  <si>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</si>
  <si>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</si>
  <si>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</si>
  <si>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</si>
  <si>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</si>
  <si>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</si>
  <si>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</si>
  <si>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</si>
  <si>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</si>
  <si>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</si>
  <si>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</si>
  <si>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</si>
  <si>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</si>
  <si>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</si>
  <si>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</si>
  <si>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</si>
  <si>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</si>
  <si>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</si>
  <si>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</si>
  <si>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</si>
  <si>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</si>
  <si>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</si>
  <si>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</si>
  <si>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</si>
  <si>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</si>
  <si>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</si>
  <si>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</si>
  <si>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</si>
  <si>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</si>
  <si>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</si>
  <si>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</si>
  <si>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</si>
  <si>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</si>
  <si>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</si>
  <si>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</si>
  <si>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</si>
  <si>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</si>
  <si>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</si>
  <si>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</si>
  <si>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</si>
  <si>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</si>
  <si>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</si>
  <si>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</si>
  <si>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</si>
  <si>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</si>
  <si>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</si>
  <si>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</si>
  <si>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</si>
  <si>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</si>
  <si>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</si>
  <si>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</si>
  <si>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</si>
  <si>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</si>
  <si>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</si>
  <si>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</si>
  <si>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</si>
  <si>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</si>
  <si>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</si>
  <si>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</si>
  <si>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</si>
  <si>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</si>
  <si>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</si>
  <si>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</si>
  <si>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</si>
  <si>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</si>
  <si>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</si>
  <si>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</si>
  <si>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</si>
  <si>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</si>
  <si>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</si>
  <si>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</si>
  <si>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</si>
  <si>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</si>
  <si>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</si>
  <si>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</si>
  <si>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</si>
  <si>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</si>
  <si>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</si>
  <si>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</si>
  <si>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</si>
  <si>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</si>
  <si>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</si>
  <si>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</si>
  <si>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</si>
  <si>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</si>
  <si>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</si>
  <si>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</si>
  <si>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</si>
  <si>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</si>
  <si>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</si>
  <si>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</si>
  <si>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</si>
  <si>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</si>
  <si>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</si>
  <si>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</si>
  <si>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</si>
  <si>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</si>
  <si>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</si>
  <si>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</si>
  <si>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</si>
  <si>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</si>
  <si>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</si>
  <si>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</si>
  <si>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</si>
  <si>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</si>
  <si>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</si>
  <si>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</si>
  <si>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</si>
  <si>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</si>
  <si>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</si>
  <si>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</si>
  <si>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</si>
  <si>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</si>
  <si>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</si>
  <si>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</si>
  <si>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</si>
  <si>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</si>
  <si>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</si>
  <si>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</si>
  <si>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</si>
  <si>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</si>
  <si>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</si>
  <si>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</si>
  <si>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</si>
  <si>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</si>
  <si>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</si>
  <si>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</si>
  <si>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</si>
  <si>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</si>
  <si>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</si>
  <si>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</si>
  <si>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</si>
  <si>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</si>
  <si>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</si>
  <si>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</si>
  <si>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</si>
  <si>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</si>
  <si>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</si>
  <si>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</si>
  <si>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</si>
  <si>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</si>
  <si>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</si>
  <si>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</si>
  <si>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</si>
  <si>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</si>
  <si>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</si>
  <si>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</si>
  <si>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</si>
  <si>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</si>
  <si>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</si>
  <si>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</si>
  <si>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</si>
  <si>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</si>
  <si>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</si>
  <si>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</si>
  <si>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</si>
  <si>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</si>
  <si>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</si>
  <si>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</si>
  <si>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</si>
  <si>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</si>
  <si>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</si>
  <si>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</si>
  <si>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</si>
  <si>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</si>
  <si>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</si>
  <si>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</si>
  <si>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</si>
  <si>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</si>
  <si>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</si>
  <si>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</si>
  <si>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</si>
  <si>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</si>
  <si>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</si>
  <si>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</si>
  <si>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</si>
  <si>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</si>
  <si>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</si>
  <si>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</si>
  <si>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</si>
  <si>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</si>
  <si>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</si>
  <si>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</si>
  <si>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</si>
  <si>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</si>
  <si>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</si>
  <si>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</si>
  <si>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</si>
  <si>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</si>
  <si>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</si>
  <si>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</si>
  <si>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</si>
  <si>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</si>
  <si>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</si>
  <si>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</si>
  <si>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</si>
  <si>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</si>
  <si>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</si>
  <si>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</si>
  <si>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</si>
  <si>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</si>
  <si>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</si>
  <si>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</si>
  <si>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</si>
  <si>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</si>
  <si>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</si>
  <si>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</si>
  <si>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</si>
  <si>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</si>
  <si>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</si>
  <si>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</si>
  <si>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</si>
  <si>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</si>
  <si>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</si>
  <si>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</si>
  <si>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</si>
  <si>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</si>
  <si>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</si>
  <si>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</si>
  <si>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</si>
  <si>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</si>
  <si>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</si>
  <si>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</si>
  <si>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</si>
  <si>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</si>
  <si>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</si>
  <si>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</si>
  <si>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</si>
  <si>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</si>
  <si>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</si>
  <si>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</si>
  <si>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</si>
  <si>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</si>
  <si>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</si>
  <si>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</si>
  <si>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</si>
  <si>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</si>
  <si>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</si>
  <si>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</si>
  <si>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</si>
  <si>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</si>
  <si>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</si>
  <si>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</si>
  <si>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</si>
  <si>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</si>
  <si>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</si>
  <si>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</si>
  <si>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</si>
  <si>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</si>
  <si>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</si>
  <si>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</si>
  <si>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</si>
  <si>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</si>
  <si>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</si>
  <si>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</si>
  <si>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</si>
  <si>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</si>
  <si>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</si>
  <si>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</si>
  <si>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</si>
  <si>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</si>
  <si>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</si>
  <si>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</si>
  <si>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</si>
  <si>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</si>
  <si>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</si>
  <si>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</si>
  <si>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</si>
  <si>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</si>
  <si>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</si>
  <si>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</si>
  <si>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</si>
  <si>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</si>
  <si>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</si>
  <si>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</si>
  <si>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</si>
  <si>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</si>
  <si>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</si>
  <si>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</si>
  <si>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</si>
  <si>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</si>
  <si>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</si>
  <si>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</si>
  <si>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</si>
  <si>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</si>
  <si>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</si>
  <si>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</si>
  <si>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</si>
  <si>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</si>
  <si>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</si>
  <si>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</si>
  <si>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</si>
  <si>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</si>
  <si>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</si>
  <si>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</si>
  <si>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</si>
  <si>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</si>
  <si>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</si>
  <si>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</si>
  <si>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</si>
  <si>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</si>
  <si>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</si>
  <si>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</si>
  <si>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</si>
  <si>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</si>
  <si>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</si>
  <si>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</si>
  <si>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</si>
  <si>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</si>
  <si>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</si>
  <si>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</si>
  <si>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</si>
  <si>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</si>
  <si>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</si>
  <si>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</si>
  <si>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</si>
  <si>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</si>
  <si>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</si>
  <si>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</si>
  <si>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</si>
  <si>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</si>
  <si>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</si>
  <si>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</si>
  <si>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</si>
  <si>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</si>
  <si>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</si>
  <si>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</si>
  <si>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</si>
  <si>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</si>
  <si>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</si>
  <si>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</si>
  <si>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</si>
  <si>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</si>
  <si>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</si>
  <si>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</si>
  <si>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</si>
  <si>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</si>
  <si>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</si>
  <si>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</si>
  <si>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</si>
  <si>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</si>
  <si>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</si>
  <si>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</si>
  <si>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</si>
  <si>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</si>
  <si>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</si>
  <si>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</si>
  <si>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</si>
  <si>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</si>
  <si>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</si>
  <si>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</si>
  <si>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</si>
  <si>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</si>
  <si>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</si>
  <si>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</si>
  <si>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</si>
  <si>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</si>
  <si>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</si>
  <si>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</si>
  <si>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</si>
  <si>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</si>
  <si>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</si>
  <si>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</si>
  <si>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</si>
  <si>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</si>
  <si>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</si>
  <si>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</si>
  <si>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</si>
  <si>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</si>
  <si>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</si>
  <si>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</si>
  <si>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</si>
  <si>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</si>
  <si>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</si>
  <si>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</si>
  <si>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</si>
  <si>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</si>
  <si>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</si>
  <si>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</si>
  <si>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</si>
  <si>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</si>
  <si>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</si>
  <si>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</si>
  <si>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</si>
  <si>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</si>
  <si>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</si>
  <si>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</si>
  <si>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</si>
  <si>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</si>
  <si>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</si>
  <si>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</si>
  <si>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</si>
  <si>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</si>
  <si>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</si>
  <si>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</si>
  <si>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</si>
  <si>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</si>
  <si>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</si>
  <si>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</si>
  <si>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</si>
  <si>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</si>
  <si>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</si>
  <si>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</si>
  <si>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</si>
  <si>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</si>
  <si>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</si>
  <si>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</si>
  <si>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</si>
  <si>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</si>
  <si>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</si>
  <si>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</si>
  <si>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</si>
  <si>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</si>
  <si>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</si>
  <si>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</si>
  <si>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</si>
  <si>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</si>
  <si>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</si>
  <si>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</si>
  <si>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</si>
  <si>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</si>
  <si>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</si>
  <si>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</si>
  <si>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</si>
  <si>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</si>
  <si>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</si>
  <si>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</si>
  <si>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</si>
  <si>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</si>
  <si>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</si>
  <si>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</si>
  <si>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</si>
  <si>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</si>
  <si>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</si>
  <si>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</si>
  <si>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</si>
  <si>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</si>
  <si>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</si>
  <si>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</si>
  <si>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</si>
  <si>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</si>
  <si>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</si>
  <si>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</si>
  <si>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</si>
  <si>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</si>
  <si>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</si>
  <si>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</si>
  <si>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</si>
  <si>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</si>
  <si>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</si>
  <si>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</si>
  <si>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</si>
  <si>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</si>
  <si>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</si>
  <si>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</si>
  <si>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</si>
  <si>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</si>
  <si>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</si>
  <si>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</si>
  <si>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</si>
  <si>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</si>
  <si>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</si>
  <si>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</si>
  <si>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</si>
  <si>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</si>
  <si>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</si>
  <si>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</si>
  <si>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</si>
  <si>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</si>
  <si>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</si>
  <si>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</si>
  <si>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</si>
  <si>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</si>
  <si>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</si>
  <si>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</si>
  <si>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</si>
  <si>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</si>
  <si>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</si>
  <si>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</si>
  <si>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</si>
  <si>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</si>
  <si>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</si>
  <si>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</si>
  <si>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</si>
  <si>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</si>
  <si>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</si>
  <si>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</si>
  <si>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</si>
  <si>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</si>
  <si>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</si>
  <si>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</si>
  <si>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</si>
  <si>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</si>
  <si>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</si>
  <si>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</si>
  <si>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</si>
  <si>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</si>
  <si>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</si>
  <si>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</si>
  <si>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</si>
  <si>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</si>
  <si>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</si>
  <si>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</si>
  <si>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</si>
  <si>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</si>
  <si>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</si>
  <si>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</si>
  <si>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</si>
  <si>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</si>
  <si>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</si>
  <si>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</si>
  <si>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</si>
  <si>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</si>
  <si>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</si>
  <si>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</si>
  <si>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</si>
  <si>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</si>
  <si>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</si>
  <si>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</si>
  <si>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</si>
  <si>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</si>
  <si>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</si>
  <si>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</si>
  <si>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</si>
  <si>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</si>
  <si>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</si>
  <si>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</si>
  <si>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</si>
  <si>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</si>
  <si>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</si>
  <si>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</si>
  <si>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</si>
  <si>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</si>
  <si>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</si>
  <si>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</si>
  <si>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</si>
  <si>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</si>
  <si>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</si>
  <si>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</si>
  <si>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</si>
  <si>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</si>
  <si>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</si>
  <si>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</si>
  <si>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</si>
  <si>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</si>
  <si>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</si>
  <si>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</si>
  <si>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</si>
  <si>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</si>
  <si>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</si>
  <si>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</si>
  <si>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</si>
  <si>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</si>
  <si>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</si>
  <si>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</si>
  <si>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</si>
  <si>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</si>
  <si>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</si>
  <si>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</si>
  <si>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</si>
  <si>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</si>
  <si>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</si>
  <si>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</si>
  <si>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</si>
  <si>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</si>
  <si>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</si>
  <si>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</si>
  <si>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</si>
  <si>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</si>
  <si>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</si>
  <si>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</si>
  <si>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</si>
  <si>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</si>
  <si>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</si>
  <si>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</si>
  <si>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</si>
  <si>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</si>
  <si>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</si>
  <si>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</si>
  <si>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</si>
  <si>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</si>
  <si>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</si>
  <si>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</si>
  <si>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</si>
  <si>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</si>
  <si>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</si>
  <si>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</si>
  <si>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</si>
  <si>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</si>
  <si>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</si>
  <si>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</si>
  <si>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</si>
  <si>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</si>
  <si>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</si>
  <si>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</si>
  <si>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</si>
  <si>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</si>
  <si>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</si>
  <si>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</si>
  <si>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</si>
  <si>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</si>
  <si>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</si>
  <si>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</si>
  <si>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</si>
  <si>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</si>
  <si>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</si>
  <si>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</si>
  <si>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</si>
  <si>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</si>
  <si>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</si>
  <si>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</si>
  <si>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</si>
  <si>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</si>
  <si>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</si>
  <si>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</si>
  <si>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</si>
  <si>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</si>
  <si>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</si>
  <si>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</si>
  <si>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</si>
  <si>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</si>
  <si>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</si>
  <si>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</si>
  <si>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</si>
  <si>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</si>
  <si>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</si>
  <si>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</si>
  <si>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</si>
  <si>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</si>
  <si>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</si>
  <si>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</si>
  <si>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</si>
  <si>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</si>
  <si>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</si>
  <si>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</si>
  <si>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</si>
  <si>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</si>
  <si>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</si>
  <si>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</si>
  <si>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</si>
  <si>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</si>
  <si>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</si>
  <si>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</si>
  <si>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</si>
  <si>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</si>
  <si>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</si>
  <si>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</si>
  <si>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</si>
  <si>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</si>
  <si>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</si>
  <si>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</si>
  <si>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</si>
  <si>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</si>
  <si>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</si>
  <si>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</si>
  <si>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</si>
  <si>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</si>
  <si>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</si>
  <si>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</si>
  <si>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</si>
  <si>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</si>
  <si>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</si>
  <si>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</si>
  <si>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</si>
  <si>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</si>
  <si>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</si>
  <si>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</si>
  <si>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</si>
  <si>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</si>
  <si>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</si>
  <si>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</si>
  <si>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</si>
  <si>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</si>
  <si>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</si>
  <si>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</si>
  <si>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</si>
  <si>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</si>
  <si>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</si>
  <si>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</si>
  <si>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</si>
  <si>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</si>
  <si>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</si>
  <si>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</si>
  <si>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</si>
  <si>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</si>
  <si>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</si>
  <si>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</si>
  <si>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</si>
  <si>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</si>
  <si>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</si>
  <si>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</si>
  <si>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</si>
  <si>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</si>
  <si>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</si>
  <si>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</si>
  <si>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</si>
  <si>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</si>
  <si>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</si>
  <si>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</si>
  <si>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</si>
  <si>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</si>
  <si>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</si>
  <si>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</si>
  <si>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</si>
  <si>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</si>
  <si>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</si>
  <si>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</si>
  <si>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</si>
  <si>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</si>
  <si>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</si>
  <si>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</si>
  <si>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</si>
  <si>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</si>
  <si>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</si>
  <si>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</si>
  <si>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</si>
  <si>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</si>
  <si>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</si>
  <si>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</si>
  <si>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</si>
  <si>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</si>
  <si>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</si>
  <si>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</si>
  <si>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</si>
  <si>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</si>
  <si>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</si>
  <si>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</si>
  <si>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</si>
  <si>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</si>
  <si>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</si>
  <si>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</si>
  <si>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</si>
  <si>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</si>
  <si>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</si>
  <si>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</si>
  <si>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</si>
  <si>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</si>
  <si>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</si>
  <si>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</si>
  <si>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</si>
  <si>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</si>
  <si>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</si>
  <si>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</si>
  <si>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</si>
  <si>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</si>
  <si>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</si>
  <si>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</si>
  <si>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</si>
  <si>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</si>
  <si>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</si>
  <si>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</si>
  <si>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</si>
  <si>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</si>
  <si>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</si>
  <si>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</si>
  <si>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</si>
  <si>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</si>
  <si>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</si>
  <si>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</si>
  <si>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</si>
  <si>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</si>
  <si>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</si>
  <si>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</si>
  <si>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</si>
  <si>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</si>
  <si>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</si>
  <si>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</si>
  <si>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</si>
  <si>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</si>
  <si>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</si>
  <si>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</si>
  <si>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</si>
  <si>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</si>
  <si>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</si>
  <si>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</si>
  <si>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</si>
  <si>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</si>
  <si>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</si>
  <si>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</si>
  <si>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</si>
  <si>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</si>
  <si>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</si>
  <si>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</si>
  <si>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</si>
  <si>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</si>
  <si>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</si>
  <si>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</si>
  <si>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</si>
  <si>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</si>
  <si>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</si>
  <si>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</si>
  <si>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</si>
  <si>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</si>
  <si>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</si>
  <si>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</si>
  <si>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</si>
  <si>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</si>
  <si>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</si>
  <si>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</si>
  <si>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</si>
  <si>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</si>
  <si>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</si>
  <si>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</si>
  <si>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</si>
  <si>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</si>
  <si>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</si>
  <si>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</si>
  <si>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</si>
  <si>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</si>
  <si>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</si>
  <si>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</si>
  <si>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</si>
  <si>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</si>
  <si>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</si>
  <si>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</si>
  <si>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</si>
  <si>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</si>
  <si>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</si>
  <si>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</si>
  <si>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</si>
  <si>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</si>
  <si>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</si>
  <si>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</si>
  <si>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</si>
  <si>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</si>
  <si>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</si>
  <si>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</si>
  <si>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</si>
  <si>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</si>
  <si>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</si>
  <si>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</si>
  <si>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</si>
  <si>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</si>
  <si>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</si>
  <si>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</si>
  <si>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</si>
  <si>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</si>
  <si>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</si>
  <si>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</si>
  <si>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</si>
  <si>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</si>
  <si>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</si>
  <si>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</si>
  <si>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</si>
  <si>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</si>
  <si>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</si>
  <si>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</si>
  <si>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</si>
  <si>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</si>
  <si>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</si>
  <si>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</si>
  <si>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</si>
  <si>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</si>
  <si>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</si>
  <si>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</si>
  <si>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</si>
  <si>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</si>
  <si>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</si>
  <si>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</si>
  <si>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</si>
  <si>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</si>
  <si>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</si>
  <si>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</si>
  <si>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</si>
  <si>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</si>
  <si>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</si>
  <si>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</si>
  <si>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</si>
  <si>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</si>
  <si>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</si>
  <si>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</si>
  <si>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</si>
  <si>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</si>
  <si>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</si>
  <si>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</si>
  <si>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</si>
  <si>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</si>
  <si>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</si>
  <si>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</si>
  <si>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</si>
  <si>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</si>
  <si>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</si>
  <si>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</si>
  <si>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</si>
  <si>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</si>
  <si>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</si>
  <si>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</si>
  <si>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</si>
  <si>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</si>
  <si>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</si>
  <si>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</si>
  <si>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</si>
  <si>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</si>
  <si>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</si>
  <si>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</si>
  <si>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</si>
  <si>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</si>
  <si>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</si>
  <si>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</si>
  <si>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</si>
  <si>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</si>
  <si>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</si>
  <si>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</si>
  <si>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</si>
  <si>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</si>
  <si>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</si>
  <si>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</si>
  <si>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</si>
  <si>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</si>
  <si>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</si>
  <si>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</si>
  <si>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</si>
  <si>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</si>
  <si>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</si>
  <si>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</si>
  <si>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</si>
  <si>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</si>
  <si>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</si>
  <si>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</si>
  <si>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</si>
  <si>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</si>
  <si>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</si>
  <si>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</si>
  <si>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</si>
  <si>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</si>
  <si>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</si>
  <si>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</si>
  <si>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</si>
  <si>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</si>
  <si>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</si>
  <si>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</si>
  <si>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</si>
  <si>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</si>
  <si>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</si>
  <si>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</si>
  <si>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</si>
  <si>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</si>
  <si>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</si>
  <si>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</si>
  <si>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</si>
  <si>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</si>
  <si>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</si>
  <si>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</si>
  <si>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</si>
  <si>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</si>
  <si>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</si>
  <si>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</si>
  <si>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</si>
  <si>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</si>
  <si>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</si>
  <si>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</si>
  <si>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</si>
  <si>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</si>
  <si>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</si>
  <si>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</si>
  <si>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</si>
  <si>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</si>
  <si>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</si>
  <si>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</si>
  <si>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</si>
  <si>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</si>
  <si>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</si>
  <si>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</si>
  <si>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</si>
  <si>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</si>
  <si>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</si>
  <si>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</si>
  <si>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</si>
  <si>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</si>
  <si>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</si>
  <si>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</si>
  <si>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</si>
  <si>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</si>
  <si>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</si>
  <si>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</si>
  <si>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</si>
  <si>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</si>
  <si>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</si>
  <si>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</si>
  <si>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</si>
  <si>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</si>
  <si>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</si>
  <si>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</si>
  <si>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</si>
  <si>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</si>
  <si>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</si>
  <si>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</si>
  <si>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</si>
  <si>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</si>
  <si>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</si>
  <si>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</si>
  <si>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</si>
  <si>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</si>
  <si>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</si>
  <si>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</si>
  <si>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</si>
  <si>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</si>
  <si>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</si>
  <si>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</si>
  <si>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</si>
  <si>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</si>
  <si>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</si>
  <si>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</si>
  <si>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</si>
  <si>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</si>
  <si>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</si>
  <si>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</si>
  <si>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</si>
  <si>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</si>
  <si>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</si>
  <si>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</si>
  <si>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</si>
  <si>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</si>
  <si>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</si>
  <si>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</si>
  <si>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</si>
  <si>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</si>
  <si>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</si>
  <si>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</si>
  <si>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</si>
  <si>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</si>
  <si>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</si>
  <si>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</si>
  <si>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</si>
  <si>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</si>
  <si>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</si>
  <si>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</si>
  <si>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</si>
  <si>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</si>
  <si>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</si>
  <si>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</si>
  <si>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</si>
  <si>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</si>
  <si>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</si>
  <si>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</si>
  <si>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</si>
  <si>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</si>
  <si>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</si>
  <si>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</si>
  <si>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</si>
  <si>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</si>
  <si>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</si>
  <si>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</si>
  <si>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</si>
  <si>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</si>
  <si>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</si>
  <si>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</si>
  <si>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</si>
  <si>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</si>
  <si>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</si>
  <si>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</si>
  <si>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</si>
  <si>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</si>
  <si>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</si>
  <si>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</si>
  <si>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</si>
  <si>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</si>
  <si>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</si>
  <si>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</si>
  <si>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</si>
  <si>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</si>
  <si>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</si>
  <si>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</si>
  <si>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</si>
  <si>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</si>
  <si>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</si>
  <si>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</si>
  <si>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</si>
  <si>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</si>
  <si>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</si>
  <si>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</si>
  <si>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</si>
  <si>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</si>
  <si>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</si>
  <si>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</si>
  <si>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</si>
  <si>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</si>
  <si>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</si>
  <si>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</si>
  <si>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</si>
  <si>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</si>
  <si>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</si>
  <si>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</si>
  <si>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</si>
  <si>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</si>
  <si>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</si>
  <si>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</si>
  <si>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</si>
  <si>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</si>
  <si>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</si>
  <si>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</si>
  <si>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</si>
  <si>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</si>
  <si>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</si>
  <si>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</si>
  <si>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</si>
  <si>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</si>
  <si>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</si>
  <si>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</si>
  <si>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</si>
  <si>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</si>
  <si>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</si>
  <si>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</si>
  <si>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</si>
  <si>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</si>
  <si>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</si>
  <si>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</si>
  <si>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</si>
  <si>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</si>
  <si>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</si>
  <si>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</si>
  <si>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</si>
  <si>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</si>
  <si>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</si>
  <si>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</si>
  <si>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</si>
  <si>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</si>
  <si>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</si>
  <si>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</si>
  <si>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</si>
  <si>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</si>
  <si>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</si>
  <si>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</si>
  <si>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</si>
  <si>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</si>
  <si>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</si>
  <si>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</si>
  <si>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</si>
  <si>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</si>
  <si>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</si>
  <si>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</si>
  <si>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</si>
  <si>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</si>
  <si>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</si>
  <si>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</si>
  <si>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</si>
  <si>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</si>
  <si>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</si>
  <si>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</si>
  <si>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</si>
  <si>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</si>
  <si>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</si>
  <si>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</si>
  <si>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</si>
  <si>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</si>
  <si>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</si>
  <si>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</si>
  <si>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</si>
  <si>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</si>
  <si>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</si>
  <si>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</si>
  <si>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</si>
  <si>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</si>
  <si>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</si>
  <si>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</si>
  <si>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</si>
  <si>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</si>
  <si>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</si>
  <si>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</si>
  <si>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</si>
  <si>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</si>
  <si>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</si>
  <si>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</si>
  <si>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</si>
  <si>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</si>
  <si>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</si>
  <si>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</si>
  <si>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</si>
  <si>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</si>
  <si>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</si>
  <si>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</si>
  <si>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</si>
  <si>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</si>
  <si>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</si>
  <si>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</si>
  <si>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</si>
  <si>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</si>
  <si>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</si>
  <si>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</si>
  <si>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</si>
  <si>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</si>
  <si>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</si>
  <si>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</si>
  <si>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</si>
  <si>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</si>
  <si>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</si>
  <si>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</si>
  <si>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</si>
  <si>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</si>
  <si>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</si>
  <si>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</si>
  <si>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</si>
  <si>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</si>
  <si>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</si>
  <si>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</si>
  <si>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</si>
  <si>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</si>
  <si>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</si>
  <si>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</si>
  <si>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</si>
  <si>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</si>
  <si>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</si>
  <si>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</si>
  <si>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</si>
  <si>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</si>
  <si>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</si>
  <si>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</si>
  <si>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</si>
  <si>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</si>
  <si>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</si>
  <si>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</si>
  <si>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</si>
  <si>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</si>
  <si>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</si>
  <si>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</si>
  <si>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</si>
  <si>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</si>
  <si>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</si>
  <si>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</si>
  <si>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</si>
  <si>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</si>
  <si>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</si>
  <si>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</si>
  <si>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</si>
  <si>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</si>
  <si>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</si>
  <si>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</si>
  <si>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</si>
  <si>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</si>
  <si>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</si>
  <si>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</si>
  <si>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</si>
  <si>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</si>
  <si>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</si>
  <si>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</si>
  <si>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</si>
  <si>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</si>
  <si>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</si>
  <si>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</si>
  <si>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</si>
  <si>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</si>
  <si>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</si>
  <si>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</si>
  <si>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</si>
  <si>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</si>
  <si>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</si>
  <si>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</si>
  <si>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</si>
  <si>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</si>
  <si>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</si>
  <si>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</si>
  <si>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</si>
  <si>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</si>
  <si>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</si>
  <si>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</si>
  <si>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</si>
  <si>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</si>
  <si>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</si>
  <si>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</si>
  <si>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</si>
  <si>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</si>
  <si>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</si>
  <si>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</si>
  <si>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</si>
  <si>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</si>
  <si>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</si>
  <si>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</si>
  <si>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</si>
  <si>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</si>
  <si>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</si>
  <si>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</si>
  <si>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</si>
  <si>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</si>
  <si>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</si>
  <si>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</si>
  <si>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</si>
  <si>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</si>
  <si>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</si>
  <si>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</si>
  <si>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</si>
  <si>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</si>
  <si>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</si>
  <si>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</si>
  <si>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</si>
  <si>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</si>
  <si>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</si>
  <si>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</si>
  <si>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</si>
  <si>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</si>
  <si>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</si>
  <si>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</si>
  <si>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</si>
  <si>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</si>
  <si>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</si>
  <si>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</si>
  <si>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</si>
  <si>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</si>
  <si>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</si>
  <si>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</si>
  <si>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</si>
  <si>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</si>
  <si>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</si>
  <si>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</si>
  <si>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</si>
  <si>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</si>
  <si>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</si>
  <si>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</si>
  <si>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</si>
  <si>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</si>
  <si>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</si>
  <si>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</si>
  <si>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</si>
  <si>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</si>
  <si>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</si>
  <si>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</si>
  <si>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</si>
  <si>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</si>
  <si>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</si>
  <si>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</si>
  <si>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</si>
  <si>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</si>
  <si>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</si>
  <si>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</si>
  <si>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</si>
  <si>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</si>
  <si>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</si>
  <si>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</si>
  <si>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</si>
  <si>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</si>
  <si>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</si>
  <si>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</si>
  <si>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</si>
  <si>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</si>
  <si>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</si>
  <si>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</si>
  <si>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</si>
  <si>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</si>
  <si>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</si>
  <si>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</si>
  <si>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</si>
  <si>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</si>
  <si>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</si>
  <si>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</si>
  <si>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</si>
  <si>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</si>
  <si>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</si>
  <si>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</si>
  <si>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</si>
  <si>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</si>
  <si>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</si>
  <si>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</si>
  <si>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</si>
  <si>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</si>
  <si>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</si>
  <si>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</si>
  <si>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</si>
  <si>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</si>
  <si>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</si>
  <si>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</si>
  <si>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</si>
  <si>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</si>
  <si>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</si>
  <si>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</si>
  <si>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</si>
  <si>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</si>
  <si>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</si>
  <si>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</si>
  <si>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</si>
  <si>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</si>
  <si>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</si>
  <si>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</si>
  <si>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</si>
  <si>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</si>
  <si>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</si>
  <si>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</si>
  <si>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</si>
  <si>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</si>
  <si>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</si>
  <si>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</si>
  <si>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</si>
  <si>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</si>
  <si>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</si>
  <si>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</si>
  <si>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</si>
  <si>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</si>
  <si>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</si>
  <si>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</si>
  <si>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</si>
  <si>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</si>
  <si>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</si>
  <si>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</si>
  <si>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</si>
  <si>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</si>
  <si>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</si>
  <si>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</si>
  <si>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</si>
  <si>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</si>
  <si>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</si>
  <si>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</si>
  <si>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</si>
  <si>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</si>
  <si>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</si>
  <si>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</si>
  <si>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</si>
  <si>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</si>
  <si>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</si>
  <si>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</si>
  <si>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</si>
  <si>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</si>
  <si>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</si>
  <si>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</si>
  <si>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</si>
  <si>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</si>
  <si>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</si>
  <si>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</si>
  <si>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</si>
  <si>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</si>
  <si>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</si>
  <si>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</si>
  <si>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</si>
  <si>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</si>
  <si>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</si>
  <si>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</si>
  <si>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</si>
  <si>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</si>
  <si>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</si>
  <si>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</si>
  <si>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</si>
  <si>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</si>
  <si>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</si>
  <si>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</si>
  <si>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</si>
  <si>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</si>
  <si>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</si>
  <si>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</si>
  <si>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</si>
  <si>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</si>
  <si>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</si>
  <si>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</si>
  <si>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</si>
  <si>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</si>
  <si>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</si>
  <si>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</si>
  <si>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</si>
  <si>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</si>
  <si>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</si>
  <si>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</si>
  <si>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</si>
  <si>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</si>
  <si>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</si>
  <si>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</si>
  <si>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</si>
  <si>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</si>
  <si>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</si>
  <si>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</si>
  <si>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</si>
  <si>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</si>
  <si>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</si>
  <si>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</si>
  <si>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</si>
  <si>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</si>
  <si>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</si>
  <si>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</si>
  <si>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</si>
  <si>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</si>
  <si>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</si>
  <si>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</si>
  <si>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</si>
  <si>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</si>
  <si>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</si>
  <si>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</si>
  <si>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</si>
  <si>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</si>
  <si>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</si>
  <si>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</si>
  <si>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</si>
  <si>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</si>
  <si>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</si>
  <si>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</si>
  <si>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</si>
  <si>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</si>
  <si>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</si>
  <si>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</si>
  <si>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</si>
  <si>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</si>
  <si>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</si>
  <si>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</si>
  <si>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</si>
  <si>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</si>
  <si>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</si>
  <si>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</si>
  <si>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</si>
  <si>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</si>
  <si>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</si>
  <si>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</si>
  <si>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</si>
  <si>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</si>
  <si>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</si>
  <si>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</si>
  <si>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</si>
  <si>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</si>
  <si>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</si>
  <si>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</si>
  <si>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</si>
  <si>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</si>
  <si>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</si>
  <si>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</si>
  <si>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</si>
  <si>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</si>
  <si>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</si>
  <si>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</si>
  <si>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</si>
  <si>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</si>
  <si>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</si>
  <si>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</si>
  <si>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</si>
  <si>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</si>
  <si>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</si>
  <si>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</si>
  <si>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</si>
  <si>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</si>
  <si>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</si>
  <si>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</si>
  <si>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</si>
  <si>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</si>
  <si>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</si>
  <si>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</si>
  <si>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</si>
  <si>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</si>
  <si>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</si>
  <si>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</si>
  <si>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</si>
  <si>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</si>
  <si>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</si>
  <si>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</si>
  <si>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</si>
  <si>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</si>
  <si>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</si>
  <si>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</si>
  <si>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</si>
  <si>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</si>
  <si>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</si>
  <si>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</si>
  <si>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</si>
  <si>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</si>
  <si>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</si>
  <si>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</si>
  <si>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</si>
  <si>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</si>
  <si>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</si>
  <si>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</si>
  <si>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</si>
  <si>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</si>
  <si>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</si>
  <si>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</si>
  <si>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</si>
  <si>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</si>
  <si>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</si>
  <si>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</si>
  <si>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</si>
  <si>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</si>
  <si>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</si>
  <si>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</si>
  <si>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</si>
  <si>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</si>
  <si>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</si>
  <si>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</si>
  <si>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</si>
  <si>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</si>
  <si>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</si>
  <si>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</si>
  <si>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</si>
  <si>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</si>
  <si>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</si>
  <si>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</si>
  <si>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</si>
  <si>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</si>
  <si>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</si>
  <si>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</si>
  <si>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</si>
  <si>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</si>
  <si>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</si>
  <si>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</si>
  <si>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</si>
  <si>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</si>
  <si>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</si>
  <si>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</si>
  <si>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</si>
  <si>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</si>
  <si>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</si>
  <si>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</si>
  <si>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</si>
  <si>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</si>
  <si>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</si>
  <si>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</si>
  <si>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</si>
  <si>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</si>
  <si>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</si>
  <si>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</si>
  <si>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</si>
  <si>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</si>
  <si>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</si>
  <si>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</si>
  <si>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</si>
  <si>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</si>
  <si>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</si>
  <si>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</si>
  <si>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</si>
  <si>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</si>
  <si>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</si>
  <si>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</si>
  <si>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</si>
  <si>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</si>
  <si>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</si>
  <si>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</si>
  <si>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</si>
  <si>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</si>
  <si>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</si>
  <si>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</si>
  <si>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</si>
  <si>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</si>
  <si>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</si>
  <si>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</si>
  <si>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</si>
  <si>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</si>
  <si>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</si>
  <si>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</si>
  <si>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</si>
  <si>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</si>
  <si>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</si>
  <si>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</si>
  <si>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</si>
  <si>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</si>
  <si>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</si>
  <si>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</si>
  <si>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</si>
  <si>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</si>
  <si>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</si>
  <si>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</si>
  <si>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</si>
  <si>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</si>
  <si>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</si>
  <si>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</si>
  <si>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</si>
  <si>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</si>
  <si>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</si>
  <si>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</si>
  <si>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</si>
  <si>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</si>
  <si>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</si>
  <si>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</si>
  <si>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</si>
  <si>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</si>
  <si>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</si>
  <si>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</si>
  <si>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</si>
  <si>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</si>
  <si>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</si>
  <si>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</si>
  <si>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</si>
  <si>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</si>
  <si>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</si>
  <si>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</si>
  <si>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</si>
  <si>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</si>
  <si>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</si>
  <si>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</si>
  <si>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</si>
  <si>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</si>
  <si>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</si>
  <si>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</si>
  <si>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</si>
  <si>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</si>
  <si>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</si>
  <si>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</si>
  <si>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</si>
  <si>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</si>
  <si>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</si>
  <si>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</si>
  <si>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</si>
  <si>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</si>
  <si>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</si>
  <si>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</si>
  <si>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</si>
  <si>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</si>
  <si>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</si>
  <si>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</si>
  <si>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</si>
  <si>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</si>
  <si>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</si>
  <si>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</si>
  <si>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</si>
  <si>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</si>
  <si>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</si>
  <si>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</si>
  <si>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</si>
  <si>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</si>
  <si>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</si>
  <si>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</si>
  <si>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</si>
  <si>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</si>
  <si>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</si>
  <si>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</si>
  <si>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</si>
  <si>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</si>
  <si>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</si>
  <si>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</si>
  <si>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</si>
  <si>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</si>
  <si>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</si>
  <si>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</si>
  <si>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</si>
  <si>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</si>
  <si>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</si>
  <si>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</si>
  <si>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</si>
  <si>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</si>
  <si>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</si>
  <si>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</si>
  <si>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</si>
  <si>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</si>
  <si>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</si>
  <si>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</si>
  <si>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</si>
  <si>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</si>
  <si>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</si>
  <si>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</si>
  <si>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</si>
  <si>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</si>
  <si>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</si>
  <si>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</si>
  <si>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</si>
  <si>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</si>
  <si>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</si>
  <si>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</si>
  <si>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</si>
  <si>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</si>
  <si>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</si>
  <si>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</si>
  <si>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</si>
  <si>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</si>
  <si>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</si>
  <si>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</si>
  <si>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</si>
  <si>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</si>
  <si>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</si>
  <si>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</si>
  <si>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</si>
  <si>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</si>
  <si>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</si>
  <si>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</si>
  <si>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</si>
  <si>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</si>
  <si>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</si>
  <si>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</si>
  <si>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</si>
  <si>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</si>
  <si>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</si>
  <si>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</si>
  <si>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</si>
  <si>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</si>
  <si>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</si>
  <si>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</si>
  <si>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</si>
  <si>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</si>
  <si>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</si>
  <si>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</si>
  <si>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</si>
  <si>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</si>
  <si>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</si>
  <si>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</si>
  <si>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</si>
  <si>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</si>
  <si>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</si>
  <si>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</si>
  <si>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</si>
  <si>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</si>
  <si>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</si>
  <si>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</si>
  <si>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</si>
  <si>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</si>
  <si>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</si>
  <si>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</si>
  <si>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</si>
  <si>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</si>
  <si>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</si>
  <si>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</si>
  <si>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</si>
  <si>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</si>
  <si>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</si>
  <si>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</si>
  <si>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</si>
  <si>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</si>
  <si>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</si>
  <si>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</si>
  <si>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</si>
  <si>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</si>
  <si>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</si>
  <si>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</si>
  <si>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</si>
  <si>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</si>
  <si>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</si>
  <si>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</si>
  <si>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</si>
  <si>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</si>
  <si>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</si>
  <si>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</si>
  <si>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</si>
  <si>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</si>
  <si>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</si>
  <si>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</si>
  <si>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</si>
  <si>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</si>
  <si>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</si>
  <si>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</si>
  <si>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</si>
  <si>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</si>
  <si>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</si>
  <si>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</si>
  <si>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</si>
  <si>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</si>
  <si>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</si>
  <si>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</si>
  <si>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</si>
  <si>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</si>
  <si>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</si>
  <si>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</si>
  <si>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</si>
  <si>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</si>
  <si>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</si>
  <si>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</si>
  <si>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</si>
  <si>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</si>
  <si>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</si>
  <si>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</si>
  <si>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</si>
  <si>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</si>
  <si>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</si>
  <si>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</si>
  <si>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</si>
  <si>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</si>
  <si>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</si>
  <si>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</si>
  <si>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</si>
  <si>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</si>
  <si>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</si>
  <si>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</si>
  <si>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</si>
  <si>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</si>
  <si>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</si>
  <si>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</si>
  <si>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</si>
  <si>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</si>
  <si>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</si>
  <si>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</si>
  <si>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</si>
  <si>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</si>
  <si>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</si>
  <si>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</si>
  <si>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</si>
  <si>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</si>
  <si>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</si>
  <si>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</si>
  <si>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</si>
  <si>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</si>
  <si>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</si>
  <si>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</si>
  <si>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</si>
  <si>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</si>
  <si>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</si>
  <si>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</si>
  <si>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</si>
  <si>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</si>
  <si>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</si>
  <si>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</si>
  <si>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</si>
  <si>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</si>
  <si>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</si>
  <si>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</si>
  <si>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</si>
  <si>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</si>
  <si>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</si>
  <si>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</si>
  <si>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</si>
  <si>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</si>
  <si>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</si>
  <si>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</si>
  <si>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</si>
  <si>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</si>
  <si>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</si>
  <si>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</si>
  <si>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</si>
  <si>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</si>
  <si>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</si>
  <si>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</si>
  <si>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</si>
  <si>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</si>
  <si>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</si>
  <si>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</si>
  <si>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</si>
  <si>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</si>
  <si>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</si>
  <si>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</si>
  <si>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</si>
  <si>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</si>
  <si>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</si>
  <si>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</si>
  <si>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</si>
  <si>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</si>
  <si>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</si>
  <si>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</si>
  <si>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</si>
  <si>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</si>
  <si>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</si>
  <si>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</si>
  <si>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</si>
  <si>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</si>
  <si>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</si>
  <si>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</si>
  <si>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</si>
  <si>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</si>
  <si>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</si>
  <si>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</si>
  <si>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</si>
  <si>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</si>
  <si>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</si>
  <si>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</si>
  <si>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</si>
  <si>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</si>
  <si>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</si>
  <si>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</si>
  <si>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</si>
  <si>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</si>
  <si>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</si>
  <si>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</si>
  <si>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</si>
  <si>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</si>
  <si>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</si>
  <si>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</si>
  <si>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</si>
  <si>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</si>
  <si>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</si>
  <si>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</si>
  <si>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</si>
  <si>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</si>
  <si>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</si>
  <si>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</si>
  <si>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</si>
  <si>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</si>
  <si>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</si>
  <si>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</si>
  <si>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</si>
  <si>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</si>
  <si>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</si>
  <si>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</si>
  <si>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</si>
  <si>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</si>
  <si>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</si>
  <si>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</si>
  <si>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</si>
  <si>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</si>
  <si>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</si>
  <si>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</si>
  <si>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</si>
  <si>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</si>
  <si>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</si>
  <si>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</si>
  <si>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</si>
  <si>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</si>
  <si>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</si>
  <si>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</si>
  <si>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</si>
  <si>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</si>
  <si>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</si>
  <si>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</si>
  <si>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</si>
  <si>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</si>
  <si>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</si>
  <si>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</si>
  <si>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</si>
  <si>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</si>
  <si>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</si>
  <si>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</si>
  <si>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</si>
  <si>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</si>
  <si>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</si>
  <si>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</si>
  <si>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</si>
  <si>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</si>
  <si>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</si>
  <si>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</si>
  <si>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</si>
  <si>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</si>
  <si>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</si>
  <si>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</si>
  <si>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</si>
  <si>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</si>
  <si>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</si>
  <si>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</si>
  <si>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</si>
  <si>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</si>
  <si>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</si>
  <si>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</si>
  <si>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</si>
  <si>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</si>
  <si>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</si>
  <si>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</si>
  <si>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</si>
  <si>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</si>
  <si>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</si>
  <si>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</si>
  <si>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</si>
  <si>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</si>
  <si>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</si>
  <si>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</si>
  <si>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</si>
  <si>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</si>
  <si>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</si>
  <si>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</si>
  <si>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</si>
  <si>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</si>
  <si>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</si>
  <si>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</si>
  <si>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</si>
  <si>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</si>
  <si>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</si>
  <si>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</si>
  <si>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</si>
  <si>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</si>
  <si>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</si>
  <si>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</si>
  <si>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</si>
  <si>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</si>
  <si>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</si>
  <si>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</si>
  <si>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</si>
  <si>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</si>
  <si>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</si>
  <si>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</si>
  <si>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</si>
  <si>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</si>
  <si>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</si>
  <si>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</si>
  <si>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</si>
  <si>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</si>
  <si>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</si>
  <si>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</si>
  <si>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</si>
  <si>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</si>
  <si>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</si>
  <si>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</si>
  <si>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</si>
  <si>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</si>
  <si>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</si>
  <si>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</si>
  <si>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</si>
  <si>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</si>
  <si>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</si>
  <si>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</si>
  <si>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</si>
  <si>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</si>
  <si>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</si>
  <si>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</si>
  <si>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</si>
  <si>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</si>
  <si>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</si>
  <si>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</si>
  <si>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</si>
  <si>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</si>
  <si>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</si>
  <si>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</si>
  <si>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</si>
  <si>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</si>
  <si>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</si>
  <si>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</si>
  <si>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</si>
  <si>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</si>
  <si>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</si>
  <si>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</si>
  <si>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</si>
  <si>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</si>
  <si>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</si>
  <si>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</si>
  <si>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</si>
  <si>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</si>
  <si>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</si>
  <si>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</si>
  <si>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</si>
  <si>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</si>
  <si>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</si>
  <si>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</si>
  <si>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</si>
  <si>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</si>
  <si>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</si>
  <si>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</si>
  <si>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</si>
  <si>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</si>
  <si>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</si>
  <si>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</si>
  <si>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</si>
  <si>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</si>
  <si>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</si>
  <si>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</si>
  <si>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</si>
  <si>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</si>
  <si>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</si>
  <si>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</si>
  <si>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</si>
  <si>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</si>
  <si>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</si>
  <si>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</si>
  <si>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</si>
  <si>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</si>
  <si>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</si>
  <si>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</si>
  <si>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</si>
  <si>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</si>
  <si>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</si>
  <si>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</si>
  <si>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</si>
  <si>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</si>
  <si>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</si>
  <si>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</si>
  <si>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</si>
  <si>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</si>
  <si>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</si>
  <si>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</si>
  <si>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</si>
  <si>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</si>
  <si>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</si>
  <si>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</si>
  <si>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</si>
  <si>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</si>
  <si>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</si>
  <si>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</si>
  <si>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</si>
  <si>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</si>
  <si>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</si>
  <si>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</si>
  <si>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</si>
  <si>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</si>
  <si>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</si>
  <si>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</si>
  <si>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</si>
  <si>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</si>
  <si>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</si>
  <si>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</si>
  <si>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</si>
  <si>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</si>
  <si>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</si>
  <si>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</si>
  <si>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</si>
  <si>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</si>
  <si>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</si>
  <si>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</si>
  <si>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</si>
  <si>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</si>
  <si>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</si>
  <si>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</si>
  <si>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</si>
  <si>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</si>
  <si>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</si>
  <si>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</si>
  <si>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</si>
  <si>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</si>
  <si>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</si>
  <si>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</si>
  <si>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</si>
  <si>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</si>
  <si>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</si>
  <si>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</si>
  <si>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</si>
  <si>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</si>
  <si>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</si>
  <si>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</si>
  <si>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</si>
  <si>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</si>
  <si>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</si>
  <si>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</si>
  <si>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</si>
  <si>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</si>
  <si>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</si>
  <si>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</si>
  <si>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</si>
  <si>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</si>
  <si>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</si>
  <si>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</si>
  <si>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</si>
  <si>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</si>
  <si>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</si>
  <si>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</si>
  <si>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</si>
  <si>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</si>
  <si>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</si>
  <si>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</si>
  <si>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</si>
  <si>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</si>
  <si>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</si>
  <si>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</si>
  <si>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</si>
  <si>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</si>
  <si>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</si>
  <si>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</si>
  <si>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</si>
  <si>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</si>
  <si>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</si>
  <si>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</si>
  <si>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</si>
  <si>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</si>
  <si>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</si>
  <si>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</si>
  <si>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</si>
  <si>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</si>
  <si>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</si>
  <si>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</si>
  <si>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</si>
  <si>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</si>
  <si>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</si>
  <si>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</si>
  <si>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</si>
  <si>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</si>
  <si>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</si>
  <si>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</si>
  <si>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</si>
  <si>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</si>
  <si>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</si>
  <si>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</si>
  <si>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</si>
  <si>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</si>
  <si>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</si>
  <si>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</si>
  <si>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</si>
  <si>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</si>
  <si>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</si>
  <si>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</si>
  <si>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</si>
  <si>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</si>
  <si>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</si>
  <si>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</si>
  <si>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</si>
  <si>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</si>
  <si>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</si>
  <si>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</si>
  <si>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</si>
  <si>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</si>
  <si>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</si>
  <si>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</si>
  <si>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</si>
  <si>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</si>
  <si>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</si>
  <si>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</si>
  <si>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</si>
  <si>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</si>
  <si>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</si>
  <si>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</si>
  <si>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</si>
  <si>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</si>
  <si>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</si>
  <si>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</si>
  <si>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</si>
  <si>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</si>
  <si>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</si>
  <si>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</si>
  <si>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</si>
  <si>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</si>
  <si>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</si>
  <si>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</si>
  <si>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</si>
  <si>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</si>
  <si>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</si>
  <si>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</si>
  <si>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</si>
  <si>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</si>
  <si>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</si>
  <si>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</si>
  <si>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</si>
  <si>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</si>
  <si>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</si>
  <si>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</si>
  <si>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</si>
  <si>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</si>
  <si>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</si>
  <si>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</si>
  <si>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</si>
  <si>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</si>
  <si>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</si>
  <si>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</si>
  <si>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</si>
  <si>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</si>
  <si>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</si>
  <si>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</si>
  <si>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</si>
  <si>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</si>
  <si>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</si>
  <si>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</si>
  <si>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</si>
  <si>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</si>
  <si>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</si>
  <si>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</si>
  <si>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</si>
  <si>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</si>
  <si>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</si>
  <si>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</si>
  <si>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</si>
  <si>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</si>
  <si>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</si>
  <si>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</si>
  <si>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</si>
  <si>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</si>
  <si>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</si>
  <si>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</si>
  <si>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</si>
  <si>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</si>
  <si>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</si>
  <si>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</si>
  <si>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</si>
  <si>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</si>
  <si>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</si>
  <si>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</si>
  <si>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</si>
  <si>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</si>
  <si>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</si>
  <si>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</si>
  <si>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</si>
  <si>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</si>
  <si>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</si>
  <si>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</si>
  <si>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</si>
  <si>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</si>
  <si>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</si>
  <si>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</si>
  <si>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</si>
  <si>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</si>
  <si>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</si>
  <si>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</si>
  <si>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</si>
  <si>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</si>
  <si>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</si>
  <si>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</si>
  <si>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</si>
  <si>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</si>
  <si>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</si>
  <si>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</si>
  <si>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</si>
  <si>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</si>
  <si>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</si>
  <si>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</si>
  <si>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</si>
  <si>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</si>
  <si>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</si>
  <si>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</si>
  <si>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</si>
  <si>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</si>
  <si>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</si>
  <si>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</si>
  <si>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</si>
  <si>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</si>
  <si>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</si>
  <si>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</si>
  <si>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</si>
  <si>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</si>
  <si>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</si>
  <si>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</si>
  <si>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</si>
  <si>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</si>
  <si>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</si>
  <si>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</si>
  <si>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</si>
  <si>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</si>
  <si>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</si>
  <si>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</si>
  <si>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</si>
  <si>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</si>
  <si>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</si>
  <si>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</si>
  <si>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</si>
  <si>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</si>
  <si>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</si>
  <si>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</si>
  <si>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</si>
  <si>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</si>
  <si>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</si>
  <si>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</si>
  <si>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</si>
  <si>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</si>
  <si>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</si>
  <si>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</si>
  <si>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</si>
  <si>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</si>
  <si>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</si>
  <si>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</si>
  <si>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</si>
  <si>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</si>
  <si>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</si>
  <si>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</si>
  <si>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</si>
  <si>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</si>
  <si>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</si>
  <si>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</si>
  <si>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</si>
  <si>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</si>
  <si>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</si>
  <si>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</si>
  <si>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</si>
  <si>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</si>
  <si>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</si>
  <si>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</si>
  <si>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</si>
  <si>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</si>
  <si>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</si>
  <si>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</si>
  <si>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</si>
  <si>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</si>
  <si>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</si>
  <si>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</si>
  <si>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</si>
  <si>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</si>
  <si>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</si>
  <si>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</si>
  <si>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</si>
  <si>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</si>
  <si>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</si>
  <si>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</si>
  <si>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</si>
  <si>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</si>
  <si>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</si>
  <si>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</si>
  <si>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</si>
  <si>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</si>
  <si>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</si>
  <si>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</si>
  <si>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</si>
  <si>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</si>
  <si>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</si>
  <si>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</si>
  <si>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</si>
  <si>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</si>
  <si>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</si>
  <si>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</si>
  <si>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</si>
  <si>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</si>
  <si>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</si>
  <si>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</si>
  <si>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</si>
  <si>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</si>
  <si>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</si>
  <si>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</si>
  <si>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</si>
  <si>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</si>
  <si>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</si>
  <si>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</si>
  <si>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</si>
  <si>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</si>
  <si>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</si>
  <si>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</si>
  <si>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</si>
  <si>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</si>
  <si>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</si>
  <si>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</si>
  <si>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</si>
  <si>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</si>
  <si>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</si>
  <si>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</si>
  <si>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</si>
  <si>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</si>
  <si>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</si>
  <si>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</si>
  <si>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</si>
  <si>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</si>
  <si>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</si>
  <si>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</si>
  <si>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</si>
  <si>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</si>
  <si>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</si>
  <si>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</si>
  <si>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</si>
  <si>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</si>
  <si>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</si>
  <si>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</si>
  <si>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</si>
  <si>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</si>
  <si>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</si>
  <si>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</si>
  <si>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</si>
  <si>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</si>
  <si>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</si>
  <si>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</si>
  <si>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</si>
  <si>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</si>
  <si>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</si>
  <si>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</si>
  <si>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</si>
  <si>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</si>
  <si>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</si>
  <si>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</si>
  <si>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</si>
  <si>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</si>
  <si>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</si>
  <si>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</si>
  <si>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</si>
  <si>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</si>
  <si>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</si>
  <si>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</si>
  <si>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</si>
  <si>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</si>
  <si>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</si>
  <si>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</si>
  <si>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</si>
  <si>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</si>
  <si>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</si>
  <si>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</si>
  <si>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</si>
  <si>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</si>
  <si>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</si>
  <si>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</si>
  <si>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</si>
  <si>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</si>
  <si>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</si>
  <si>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</si>
  <si>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</si>
  <si>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</si>
  <si>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</si>
  <si>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</si>
  <si>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</si>
  <si>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</si>
  <si>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</si>
  <si>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</si>
  <si>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</si>
  <si>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</si>
  <si>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</si>
  <si>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</si>
  <si>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</si>
  <si>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</si>
  <si>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</si>
  <si>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</si>
  <si>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</si>
  <si>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</si>
  <si>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</si>
  <si>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</si>
  <si>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</si>
  <si>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</si>
  <si>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</si>
  <si>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</si>
  <si>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</si>
  <si>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</si>
  <si>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</si>
  <si>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</si>
  <si>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</si>
  <si>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</si>
  <si>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</si>
  <si>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</si>
  <si>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</si>
  <si>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</si>
  <si>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</si>
  <si>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</si>
  <si>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</si>
  <si>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</si>
  <si>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</si>
  <si>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</si>
  <si>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</si>
  <si>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</si>
  <si>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</si>
  <si>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</si>
  <si>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</si>
  <si>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</si>
  <si>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</si>
  <si>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</si>
  <si>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</si>
  <si>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</si>
  <si>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</si>
  <si>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</si>
  <si>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</si>
  <si>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</si>
  <si>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</si>
  <si>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</si>
  <si>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</si>
  <si>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</si>
  <si>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</si>
  <si>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</si>
  <si>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</si>
  <si>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</si>
  <si>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</si>
  <si>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</si>
  <si>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</si>
  <si>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</si>
  <si>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</si>
  <si>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</si>
  <si>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</si>
  <si>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</si>
  <si>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</si>
  <si>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</si>
  <si>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</si>
  <si>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</si>
  <si>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</si>
  <si>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</si>
  <si>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</si>
  <si>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</si>
  <si>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</si>
  <si>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</si>
  <si>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</si>
  <si>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</si>
  <si>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</si>
  <si>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</si>
  <si>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</si>
  <si>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</si>
  <si>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</si>
  <si>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</si>
  <si>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</si>
  <si>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</si>
  <si>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</si>
  <si>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</si>
  <si>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</si>
  <si>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</si>
  <si>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</si>
  <si>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</si>
  <si>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</si>
  <si>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</si>
  <si>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</si>
  <si>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</si>
  <si>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</si>
  <si>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</si>
  <si>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</si>
  <si>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</si>
  <si>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</si>
  <si>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</si>
  <si>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</si>
  <si>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</si>
  <si>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</si>
  <si>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</si>
  <si>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</si>
  <si>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</si>
  <si>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</si>
  <si>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</si>
  <si>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</si>
  <si>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</si>
  <si>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</si>
  <si>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</si>
  <si>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</si>
  <si>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</si>
  <si>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</si>
  <si>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</si>
  <si>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</si>
  <si>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</si>
  <si>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</si>
  <si>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</si>
  <si>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</si>
  <si>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</si>
  <si>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</si>
  <si>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</si>
  <si>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</si>
  <si>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</si>
  <si>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</si>
  <si>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</si>
  <si>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</si>
  <si>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</si>
  <si>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</si>
  <si>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</si>
  <si>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</si>
  <si>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</si>
  <si>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</si>
  <si>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</si>
  <si>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</si>
  <si>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</si>
  <si>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</si>
  <si>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</si>
  <si>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</si>
  <si>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</si>
  <si>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</si>
  <si>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</si>
  <si>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</si>
  <si>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</si>
  <si>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</si>
  <si>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</si>
  <si>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</si>
  <si>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</si>
  <si>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</si>
  <si>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</si>
  <si>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</si>
  <si>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</si>
  <si>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</si>
  <si>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</si>
  <si>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</si>
  <si>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</si>
  <si>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</si>
  <si>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</si>
  <si>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</si>
  <si>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</si>
  <si>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</si>
  <si>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</si>
  <si>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</si>
  <si>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</si>
  <si>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</si>
  <si>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</si>
  <si>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</si>
  <si>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</si>
  <si>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</si>
  <si>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</si>
  <si>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</si>
  <si>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</si>
  <si>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</si>
  <si>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</si>
  <si>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</si>
  <si>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</si>
  <si>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</si>
  <si>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</si>
  <si>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</si>
  <si>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</si>
  <si>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</si>
  <si>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</si>
  <si>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</si>
  <si>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</si>
  <si>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</si>
  <si>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</si>
  <si>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</si>
  <si>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</si>
  <si>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</si>
  <si>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</si>
  <si>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</si>
  <si>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</si>
  <si>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</si>
  <si>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</si>
  <si>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</si>
  <si>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</si>
  <si>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</si>
  <si>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</si>
  <si>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</si>
  <si>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</si>
  <si>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</si>
  <si>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</si>
  <si>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</si>
  <si>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</si>
  <si>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</si>
  <si>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</si>
  <si>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</si>
  <si>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</si>
  <si>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</si>
  <si>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</si>
  <si>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</si>
  <si>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</si>
  <si>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</si>
  <si>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</si>
  <si>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</si>
  <si>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</si>
  <si>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</si>
  <si>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</si>
  <si>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</si>
  <si>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</si>
  <si>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</si>
  <si>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</si>
  <si>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</si>
  <si>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</si>
  <si>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</si>
  <si>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</si>
  <si>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</si>
  <si>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</si>
  <si>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</si>
  <si>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</si>
  <si>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</si>
  <si>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</si>
  <si>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</si>
  <si>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</si>
  <si>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</si>
  <si>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</si>
  <si>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</si>
  <si>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</si>
  <si>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</si>
  <si>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</si>
  <si>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</si>
  <si>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</si>
  <si>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</si>
  <si>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</si>
  <si>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</si>
  <si>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</si>
  <si>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</si>
  <si>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</si>
  <si>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</si>
  <si>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</si>
  <si>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</si>
  <si>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</si>
  <si>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</si>
  <si>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</si>
  <si>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</si>
  <si>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</si>
  <si>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</si>
  <si>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</si>
  <si>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</si>
  <si>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</si>
  <si>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</si>
  <si>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</si>
  <si>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</si>
  <si>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</si>
  <si>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</si>
  <si>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</si>
  <si>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</si>
  <si>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</si>
  <si>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</si>
  <si>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</si>
  <si>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</si>
  <si>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</si>
  <si>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</si>
  <si>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</si>
  <si>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</si>
  <si>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</si>
  <si>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</si>
  <si>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</si>
  <si>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</si>
  <si>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</si>
  <si>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</si>
  <si>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</si>
  <si>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</si>
  <si>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</si>
  <si>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</si>
  <si>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</si>
  <si>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</si>
  <si>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</si>
  <si>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</si>
  <si>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</si>
  <si>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</si>
  <si>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</si>
  <si>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</si>
  <si>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</si>
  <si>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</si>
  <si>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</si>
  <si>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</si>
  <si>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</si>
  <si>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</si>
  <si>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</si>
  <si>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</si>
  <si>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</si>
  <si>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</si>
  <si>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</si>
  <si>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</si>
  <si>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</si>
  <si>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</si>
  <si>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</si>
  <si>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</si>
  <si>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</si>
  <si>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</si>
  <si>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</si>
  <si>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</si>
  <si>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</si>
  <si>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</si>
  <si>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</si>
  <si>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</si>
  <si>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</si>
  <si>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</si>
  <si>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</si>
  <si>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</si>
  <si>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</si>
  <si>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</si>
  <si>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</si>
  <si>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</si>
  <si>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</si>
  <si>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</si>
  <si>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</si>
  <si>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</si>
  <si>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</si>
  <si>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</si>
  <si>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</si>
  <si>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</si>
  <si>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</si>
  <si>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</si>
  <si>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</si>
  <si>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</si>
  <si>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</si>
  <si>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</si>
  <si>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</si>
  <si>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</si>
  <si>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</si>
  <si>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</si>
  <si>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</si>
  <si>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</si>
  <si>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</si>
  <si>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</si>
  <si>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</si>
  <si>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</si>
  <si>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</si>
  <si>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</si>
  <si>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</si>
  <si>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</si>
  <si>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</si>
  <si>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</si>
  <si>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</si>
  <si>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</si>
  <si>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</si>
  <si>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</si>
  <si>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</si>
  <si>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</si>
  <si>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</si>
  <si>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</si>
  <si>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</si>
  <si>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</si>
  <si>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</si>
  <si>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</si>
  <si>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</si>
  <si>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</si>
  <si>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</si>
  <si>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</si>
  <si>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</si>
  <si>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</si>
  <si>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</si>
  <si>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</si>
  <si>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</si>
  <si>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</si>
  <si>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</si>
  <si>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</si>
  <si>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</si>
  <si>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</si>
  <si>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</si>
  <si>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</si>
  <si>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</si>
  <si>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</si>
  <si>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</si>
  <si>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</si>
  <si>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</si>
  <si>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</si>
  <si>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</si>
  <si>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</si>
  <si>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</si>
  <si>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</si>
  <si>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</si>
  <si>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</si>
  <si>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</si>
  <si>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</si>
  <si>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</si>
  <si>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</si>
  <si>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</si>
  <si>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</si>
  <si>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</si>
  <si>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</si>
  <si>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</si>
  <si>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</si>
  <si>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</si>
  <si>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</si>
  <si>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</si>
  <si>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</si>
  <si>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</si>
  <si>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</si>
  <si>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</si>
  <si>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</si>
  <si>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</si>
  <si>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</si>
  <si>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</si>
  <si>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</si>
  <si>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</si>
  <si>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</si>
  <si>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</si>
  <si>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</si>
  <si>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</si>
  <si>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</si>
  <si>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</si>
  <si>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</si>
  <si>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</si>
  <si>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</si>
  <si>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</si>
  <si>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</si>
  <si>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</si>
  <si>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</si>
  <si>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</si>
  <si>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</si>
  <si>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</si>
  <si>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</si>
  <si>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</si>
  <si>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</si>
  <si>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</si>
  <si>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</si>
  <si>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</si>
  <si>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</si>
  <si>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</si>
  <si>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</si>
  <si>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</si>
  <si>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</si>
  <si>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</si>
  <si>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</si>
  <si>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</si>
  <si>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</si>
  <si>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</si>
  <si>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</si>
  <si>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</si>
  <si>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</si>
  <si>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</si>
  <si>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</si>
  <si>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</si>
  <si>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</si>
  <si>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</si>
  <si>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</si>
  <si>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</si>
  <si>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</si>
  <si>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</si>
  <si>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</si>
  <si>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</si>
  <si>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</si>
  <si>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</si>
  <si>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</si>
  <si>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</si>
  <si>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</si>
  <si>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</si>
  <si>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</si>
  <si>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</si>
  <si>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</si>
  <si>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</si>
  <si>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</si>
  <si>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</si>
  <si>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</si>
  <si>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</si>
  <si>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</si>
  <si>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</si>
  <si>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</si>
  <si>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</si>
  <si>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</si>
  <si>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</si>
  <si>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</si>
  <si>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</si>
  <si>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</si>
  <si>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</si>
  <si>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</si>
  <si>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</si>
  <si>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</si>
  <si>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</si>
  <si>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</si>
  <si>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</si>
  <si>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</si>
  <si>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</si>
  <si>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</si>
  <si>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</si>
  <si>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</si>
  <si>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</si>
  <si>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</si>
  <si>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</si>
  <si>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</si>
  <si>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</si>
  <si>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</si>
  <si>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</si>
  <si>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</si>
  <si>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</si>
  <si>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</si>
  <si>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</si>
  <si>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</si>
  <si>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</si>
  <si>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</si>
  <si>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</si>
  <si>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</si>
  <si>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</si>
  <si>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</si>
  <si>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</si>
  <si>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</si>
  <si>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</si>
  <si>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</si>
  <si>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</si>
  <si>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</si>
  <si>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</si>
  <si>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</si>
  <si>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</si>
  <si>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</si>
  <si>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</si>
  <si>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</si>
  <si>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</si>
  <si>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</si>
  <si>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</si>
  <si>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</si>
  <si>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</si>
  <si>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</si>
  <si>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</si>
  <si>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</si>
  <si>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</si>
  <si>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</si>
  <si>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</si>
  <si>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</si>
  <si>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</si>
  <si>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</si>
  <si>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</si>
  <si>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</si>
  <si>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</si>
  <si>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</si>
  <si>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</si>
  <si>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</si>
  <si>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</si>
  <si>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</si>
  <si>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</si>
  <si>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</si>
  <si>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</si>
  <si>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</si>
  <si>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</si>
  <si>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</si>
  <si>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</si>
  <si>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</si>
  <si>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</si>
  <si>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</si>
  <si>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</si>
  <si>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</si>
  <si>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</si>
  <si>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</si>
  <si>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</si>
  <si>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</si>
  <si>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</si>
  <si>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</si>
  <si>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</si>
  <si>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</si>
  <si>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</si>
  <si>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</si>
  <si>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</si>
  <si>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</si>
  <si>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</si>
  <si>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</si>
  <si>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</si>
  <si>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</si>
  <si>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</si>
  <si>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</si>
  <si>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</si>
  <si>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</si>
  <si>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</si>
  <si>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</si>
  <si>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</si>
  <si>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</si>
  <si>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</si>
  <si>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</si>
  <si>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</si>
  <si>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</si>
  <si>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</si>
  <si>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</si>
  <si>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</si>
  <si>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</si>
  <si>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</si>
  <si>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</si>
  <si>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</si>
  <si>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</si>
  <si>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</si>
  <si>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</si>
  <si>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</si>
  <si>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</si>
  <si>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</si>
  <si>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</si>
  <si>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</si>
  <si>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</si>
  <si>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</si>
  <si>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</si>
  <si>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</si>
  <si>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</si>
  <si>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</si>
  <si>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</si>
  <si>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</si>
  <si>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</si>
  <si>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</si>
  <si>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</si>
  <si>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</si>
  <si>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</si>
  <si>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</si>
  <si>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</si>
  <si>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</si>
  <si>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</si>
  <si>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</si>
  <si>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</si>
  <si>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</si>
  <si>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</si>
  <si>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</si>
  <si>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</si>
  <si>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</si>
  <si>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</si>
  <si>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</si>
  <si>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</si>
  <si>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</si>
  <si>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</si>
  <si>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</si>
  <si>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</si>
  <si>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</si>
  <si>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</si>
  <si>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</si>
  <si>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</si>
  <si>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</si>
  <si>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</si>
  <si>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</si>
  <si>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</si>
  <si>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</si>
  <si>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</si>
  <si>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</si>
  <si>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</si>
  <si>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</si>
  <si>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</si>
  <si>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</si>
  <si>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</si>
  <si>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</si>
  <si>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</si>
  <si>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</si>
  <si>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</si>
  <si>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</si>
  <si>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</si>
  <si>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</si>
  <si>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</si>
  <si>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</si>
  <si>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</si>
  <si>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</si>
  <si>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</si>
  <si>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</si>
  <si>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</si>
  <si>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</si>
  <si>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</si>
  <si>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</si>
  <si>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</si>
  <si>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</si>
  <si>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</si>
  <si>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</si>
  <si>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</si>
  <si>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</si>
  <si>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</si>
  <si>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</si>
  <si>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</si>
  <si>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</si>
  <si>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</si>
  <si>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</si>
  <si>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</si>
  <si>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</si>
  <si>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</si>
  <si>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</si>
  <si>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</si>
  <si>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</si>
  <si>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</si>
  <si>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</si>
  <si>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</si>
  <si>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</si>
  <si>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</si>
  <si>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</si>
  <si>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</si>
  <si>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</si>
  <si>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</si>
  <si>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</si>
  <si>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</si>
  <si>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</si>
  <si>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</si>
  <si>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</si>
  <si>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</si>
  <si>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</si>
  <si>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</si>
  <si>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</si>
  <si>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</si>
  <si>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</si>
  <si>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</si>
  <si>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</si>
  <si>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</si>
  <si>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</si>
  <si>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</si>
  <si>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</si>
  <si>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</si>
  <si>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</si>
  <si>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</si>
  <si>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</si>
  <si>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</si>
  <si>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</si>
  <si>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</si>
  <si>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</si>
  <si>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</si>
  <si>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</si>
  <si>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</si>
  <si>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</si>
  <si>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</si>
  <si>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</si>
  <si>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</si>
  <si>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</si>
  <si>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</si>
  <si>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</si>
  <si>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</si>
  <si>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</si>
  <si>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</si>
  <si>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</si>
  <si>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</si>
  <si>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</si>
  <si>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</si>
  <si>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</si>
  <si>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</si>
  <si>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</si>
  <si>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</si>
  <si>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</si>
  <si>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</si>
  <si>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</si>
  <si>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</si>
  <si>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</si>
  <si>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</si>
  <si>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</si>
  <si>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</si>
  <si>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</si>
  <si>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</si>
  <si>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</si>
  <si>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</si>
  <si>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</si>
  <si>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</si>
  <si>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</si>
  <si>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</si>
  <si>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</si>
  <si>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</si>
  <si>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</si>
  <si>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</si>
  <si>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</si>
  <si>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</si>
  <si>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</si>
  <si>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</si>
  <si>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</si>
  <si>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</si>
  <si>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</si>
  <si>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</si>
  <si>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</si>
  <si>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</si>
  <si>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</si>
  <si>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</si>
  <si>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</si>
  <si>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</si>
  <si>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</si>
  <si>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</si>
  <si>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</si>
  <si>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</si>
  <si>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</si>
  <si>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</si>
  <si>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</si>
  <si>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</si>
  <si>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</si>
  <si>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</si>
  <si>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</si>
  <si>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</si>
  <si>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</si>
  <si>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</si>
  <si>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</si>
  <si>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</si>
  <si>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</si>
  <si>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</si>
  <si>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</si>
  <si>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</si>
  <si>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</si>
  <si>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</si>
  <si>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</si>
  <si>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</si>
  <si>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</si>
  <si>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</si>
  <si>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</si>
  <si>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</si>
  <si>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</si>
  <si>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</si>
  <si>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</si>
  <si>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</si>
  <si>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</si>
  <si>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</si>
  <si>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</si>
  <si>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</si>
  <si>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</si>
  <si>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</si>
  <si>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</si>
  <si>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</si>
  <si>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</si>
  <si>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</si>
  <si>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</si>
  <si>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</si>
  <si>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</si>
  <si>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</si>
  <si>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</si>
  <si>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</si>
  <si>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</si>
  <si>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</si>
  <si>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</si>
  <si>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</si>
  <si>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</si>
  <si>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</si>
  <si>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</si>
  <si>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</si>
  <si>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</si>
  <si>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</si>
  <si>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</si>
  <si>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</si>
  <si>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</si>
  <si>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</si>
  <si>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</si>
  <si>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</si>
  <si>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</si>
  <si>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</si>
  <si>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</si>
  <si>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</si>
  <si>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</si>
  <si>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</si>
  <si>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</si>
  <si>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</si>
  <si>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</si>
  <si>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</si>
  <si>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</si>
  <si>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</si>
  <si>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</si>
  <si>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</si>
  <si>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</si>
  <si>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</si>
  <si>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</si>
  <si>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</si>
  <si>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</si>
  <si>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</si>
  <si>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</si>
  <si>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</si>
  <si>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</si>
  <si>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</si>
  <si>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</si>
  <si>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</si>
  <si>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</si>
  <si>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</si>
  <si>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</si>
  <si>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</si>
  <si>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</si>
  <si>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</si>
  <si>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</si>
  <si>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</si>
  <si>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</si>
  <si>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</si>
  <si>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</si>
  <si>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</si>
  <si>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</si>
  <si>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</si>
  <si>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</si>
  <si>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</si>
  <si>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</si>
  <si>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</si>
  <si>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</si>
  <si>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</si>
  <si>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</si>
  <si>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</si>
  <si>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</si>
  <si>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</si>
  <si>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</si>
  <si>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</si>
  <si>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</si>
  <si>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</si>
  <si>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</si>
  <si>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</si>
  <si>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</si>
  <si>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</si>
  <si>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</si>
  <si>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</si>
  <si>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</si>
  <si>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</si>
  <si>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</si>
  <si>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</si>
  <si>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</si>
  <si>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</si>
  <si>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</si>
  <si>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</si>
  <si>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</si>
  <si>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</si>
  <si>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</si>
  <si>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</si>
  <si>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</si>
  <si>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</si>
  <si>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</si>
  <si>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</si>
  <si>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</si>
  <si>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</si>
  <si>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</si>
  <si>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</si>
  <si>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</si>
  <si>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</si>
  <si>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</si>
  <si>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</si>
  <si>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</si>
  <si>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</si>
  <si>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</si>
  <si>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</si>
  <si>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</si>
  <si>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</si>
  <si>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</si>
  <si>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</si>
  <si>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</si>
  <si>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</si>
  <si>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</si>
  <si>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</si>
  <si>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</si>
  <si>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</si>
  <si>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</si>
  <si>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</si>
  <si>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</si>
  <si>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</si>
  <si>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</si>
  <si>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</si>
  <si>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</si>
  <si>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</si>
  <si>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</si>
  <si>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</si>
  <si>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</si>
  <si>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</si>
  <si>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</si>
  <si>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</si>
  <si>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</si>
  <si>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</si>
  <si>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</si>
  <si>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</si>
  <si>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</si>
  <si>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</si>
  <si>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</si>
  <si>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</si>
  <si>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</si>
  <si>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</si>
  <si>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</si>
  <si>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</si>
  <si>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</si>
  <si>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</si>
  <si>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</si>
  <si>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</si>
  <si>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</si>
  <si>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</si>
  <si>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</si>
  <si>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</si>
  <si>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</si>
  <si>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</si>
  <si>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</si>
  <si>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</si>
  <si>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</si>
  <si>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</si>
  <si>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</si>
  <si>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</si>
  <si>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</si>
  <si>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</si>
  <si>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</si>
  <si>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</si>
  <si>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</si>
  <si>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</si>
  <si>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</si>
  <si>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</si>
  <si>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</si>
  <si>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</si>
  <si>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</si>
  <si>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</si>
  <si>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</si>
  <si>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</si>
  <si>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</si>
  <si>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</si>
  <si>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</si>
  <si>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</si>
  <si>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</si>
  <si>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</si>
  <si>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</si>
  <si>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</si>
  <si>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</si>
  <si>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</si>
  <si>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</si>
  <si>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</si>
  <si>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</si>
  <si>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</si>
  <si>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</si>
  <si>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</si>
  <si>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</si>
  <si>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</si>
  <si>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</si>
  <si>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</si>
  <si>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</si>
  <si>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</si>
  <si>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</si>
  <si>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</si>
  <si>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</si>
  <si>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</si>
  <si>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</si>
  <si>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</si>
  <si>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</si>
  <si>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</si>
  <si>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</si>
  <si>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</si>
  <si>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</si>
  <si>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</si>
  <si>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</si>
  <si>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</si>
  <si>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</si>
  <si>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</si>
  <si>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</si>
  <si>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</si>
  <si>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</si>
  <si>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</si>
  <si>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</si>
  <si>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</si>
  <si>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</si>
  <si>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</si>
  <si>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</si>
  <si>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</si>
  <si>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</si>
  <si>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</si>
  <si>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</si>
  <si>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</si>
  <si>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</si>
  <si>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</si>
  <si>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</si>
  <si>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</si>
  <si>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</si>
  <si>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</si>
  <si>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</si>
  <si>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</si>
  <si>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</si>
  <si>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</si>
  <si>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</si>
  <si>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</si>
  <si>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</si>
  <si>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</si>
  <si>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</si>
  <si>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</si>
  <si>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</si>
  <si>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</si>
  <si>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</si>
  <si>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</si>
  <si>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</si>
  <si>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</si>
  <si>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</si>
  <si>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</si>
  <si>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</si>
  <si>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</si>
  <si>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</si>
  <si>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</si>
  <si>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</si>
  <si>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</si>
  <si>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</si>
  <si>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</si>
  <si>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</si>
  <si>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</si>
  <si>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</si>
  <si>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</si>
  <si>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</si>
  <si>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</si>
  <si>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</si>
  <si>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</si>
  <si>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</si>
  <si>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</si>
  <si>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</si>
  <si>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</si>
  <si>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</si>
  <si>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</si>
  <si>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</si>
  <si>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</si>
  <si>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</si>
  <si>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</si>
  <si>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</si>
  <si>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</si>
  <si>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</si>
  <si>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</si>
  <si>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</si>
  <si>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</si>
  <si>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</si>
  <si>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</si>
  <si>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</si>
  <si>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</si>
  <si>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</si>
  <si>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</si>
  <si>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</si>
  <si>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</si>
  <si>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</si>
  <si>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</si>
  <si>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</si>
  <si>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</si>
  <si>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</si>
  <si>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</si>
  <si>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</si>
  <si>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</si>
  <si>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</si>
  <si>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</si>
  <si>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</si>
  <si>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</si>
  <si>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</si>
  <si>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</si>
  <si>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</si>
  <si>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</si>
  <si>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</si>
  <si>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</si>
  <si>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</si>
  <si>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</si>
  <si>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</si>
  <si>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</si>
  <si>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</si>
  <si>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</si>
  <si>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</si>
  <si>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</si>
  <si>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</si>
  <si>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</si>
  <si>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</si>
  <si>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</si>
  <si>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</si>
  <si>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</si>
  <si>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</si>
  <si>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</si>
  <si>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</si>
  <si>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</si>
  <si>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</si>
  <si>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</si>
  <si>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</si>
  <si>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</si>
  <si>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</si>
  <si>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</si>
  <si>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</si>
  <si>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</si>
  <si>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</si>
  <si>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</si>
  <si>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</si>
  <si>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</si>
  <si>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</si>
  <si>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</si>
  <si>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</si>
  <si>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</si>
  <si>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</si>
  <si>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</si>
  <si>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</si>
  <si>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</si>
  <si>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</si>
  <si>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</si>
  <si>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</si>
  <si>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</si>
  <si>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</si>
  <si>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</si>
  <si>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</si>
  <si>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</si>
  <si>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</si>
  <si>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</si>
  <si>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</si>
  <si>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</si>
  <si>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</si>
  <si>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</si>
  <si>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</si>
  <si>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</si>
  <si>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</si>
  <si>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</si>
  <si>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</si>
  <si>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</si>
  <si>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</si>
  <si>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</si>
  <si>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</si>
  <si>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</si>
  <si>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</si>
  <si>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</si>
  <si>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</si>
  <si>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</si>
  <si>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</si>
  <si>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</si>
  <si>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</si>
  <si>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</si>
  <si>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</si>
  <si>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</si>
  <si>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</si>
  <si>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</si>
  <si>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</si>
  <si>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</si>
  <si>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</si>
  <si>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</si>
  <si>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</si>
  <si>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</si>
  <si>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</si>
  <si>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</si>
  <si>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</si>
  <si>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</si>
  <si>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</si>
  <si>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</si>
  <si>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</si>
  <si>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</si>
  <si>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</si>
  <si>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</si>
  <si>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</si>
  <si>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</si>
  <si>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</si>
  <si>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</si>
  <si>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</si>
  <si>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</si>
  <si>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</si>
  <si>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</si>
  <si>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</si>
  <si>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</si>
  <si>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</si>
  <si>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</si>
  <si>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</si>
  <si>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</si>
  <si>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</si>
  <si>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</si>
  <si>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</si>
  <si>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</si>
  <si>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</si>
  <si>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</si>
  <si>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</si>
  <si>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</si>
  <si>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</si>
  <si>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</si>
  <si>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</si>
  <si>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</si>
  <si>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</si>
  <si>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</si>
  <si>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</si>
  <si>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</si>
  <si>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</si>
  <si>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</si>
  <si>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</si>
  <si>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</si>
  <si>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</si>
  <si>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</si>
  <si>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</si>
  <si>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</si>
  <si>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</si>
  <si>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</si>
  <si>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</si>
  <si>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</si>
  <si>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</si>
  <si>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</si>
  <si>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</si>
  <si>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</si>
  <si>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</si>
  <si>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</si>
  <si>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</si>
  <si>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</si>
  <si>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</si>
  <si>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</si>
  <si>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</si>
  <si>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</si>
  <si>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</si>
  <si>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</si>
  <si>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</si>
  <si>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</si>
  <si>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</si>
  <si>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</si>
  <si>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</si>
  <si>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</si>
  <si>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</si>
  <si>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</si>
  <si>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</si>
  <si>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</si>
  <si>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</si>
  <si>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</si>
  <si>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</si>
  <si>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</si>
  <si>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</si>
  <si>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</si>
  <si>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</si>
  <si>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</si>
  <si>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</si>
  <si>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</si>
  <si>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</si>
  <si>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</si>
  <si>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</si>
  <si>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</si>
  <si>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</si>
  <si>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</si>
  <si>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</si>
  <si>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</si>
  <si>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</si>
  <si>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</si>
  <si>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</si>
  <si>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</si>
  <si>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</si>
  <si>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</si>
  <si>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</si>
  <si>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</si>
  <si>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</si>
  <si>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</si>
  <si>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</si>
  <si>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</si>
  <si>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</si>
  <si>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</si>
  <si>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</si>
  <si>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</si>
  <si>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</si>
  <si>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</si>
  <si>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</si>
  <si>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</si>
  <si>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</si>
  <si>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</si>
  <si>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</si>
  <si>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</si>
  <si>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</si>
  <si>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</si>
  <si>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</si>
  <si>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</si>
  <si>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</si>
  <si>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</si>
  <si>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</si>
  <si>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</si>
  <si>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</si>
  <si>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</si>
  <si>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</si>
  <si>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</si>
  <si>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</si>
  <si>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</si>
  <si>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</si>
  <si>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</si>
  <si>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</si>
  <si>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</si>
  <si>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</si>
  <si>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</si>
  <si>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</si>
  <si>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</si>
  <si>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</si>
  <si>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</si>
  <si>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</si>
  <si>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</si>
  <si>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</si>
  <si>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</si>
  <si>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</si>
  <si>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</si>
  <si>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</si>
  <si>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</si>
  <si>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</si>
  <si>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</si>
  <si>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</si>
  <si>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</si>
  <si>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</si>
  <si>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</si>
  <si>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</si>
  <si>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</si>
  <si>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</si>
  <si>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</si>
  <si>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</si>
  <si>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</si>
  <si>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</si>
  <si>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</si>
  <si>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</si>
  <si>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</si>
  <si>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</si>
  <si>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</si>
  <si>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</si>
  <si>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</si>
  <si>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</si>
  <si>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</si>
  <si>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</si>
  <si>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</si>
  <si>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</si>
  <si>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</si>
  <si>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</si>
  <si>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</si>
  <si>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</si>
  <si>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</si>
  <si>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</si>
  <si>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</si>
  <si>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</si>
  <si>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</si>
  <si>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</si>
  <si>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</si>
  <si>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</si>
  <si>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</si>
  <si>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</si>
  <si>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</si>
  <si>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</si>
  <si>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</si>
  <si>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</si>
  <si>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</si>
  <si>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</si>
  <si>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</si>
  <si>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</si>
  <si>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</si>
  <si>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</si>
  <si>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</si>
  <si>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</si>
  <si>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</si>
  <si>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</si>
  <si>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</si>
  <si>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</si>
  <si>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</si>
  <si>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</si>
  <si>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</si>
  <si>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</si>
  <si>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</si>
  <si>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</si>
  <si>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</si>
  <si>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</si>
  <si>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</si>
  <si>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</si>
  <si>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</si>
  <si>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</si>
  <si>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</si>
  <si>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</si>
  <si>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</si>
  <si>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</si>
  <si>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</si>
  <si>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</si>
  <si>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</si>
  <si>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</si>
  <si>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</si>
  <si>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</si>
  <si>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</si>
  <si>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</si>
  <si>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</si>
  <si>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</si>
  <si>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</si>
  <si>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</si>
  <si>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</si>
  <si>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</si>
  <si>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</si>
  <si>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</si>
  <si>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</si>
  <si>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</si>
  <si>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</si>
  <si>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</si>
  <si>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</si>
  <si>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</si>
  <si>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</si>
  <si>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</si>
  <si>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</si>
  <si>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</si>
  <si>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</si>
  <si>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</si>
  <si>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</si>
  <si>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</si>
  <si>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</si>
  <si>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</si>
  <si>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</si>
  <si>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</si>
  <si>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</si>
  <si>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</si>
  <si>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</si>
  <si>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</si>
  <si>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</si>
  <si>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</si>
  <si>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</si>
  <si>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</si>
  <si>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</si>
  <si>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</si>
  <si>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</si>
  <si>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</si>
  <si>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</si>
  <si>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</si>
  <si>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</si>
  <si>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</si>
  <si>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</si>
  <si>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</si>
  <si>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</si>
  <si>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</si>
  <si>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</si>
  <si>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</si>
  <si>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</si>
  <si>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</si>
  <si>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</si>
  <si>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</si>
  <si>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</si>
  <si>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</si>
  <si>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</si>
  <si>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</si>
  <si>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</si>
  <si>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</si>
  <si>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</si>
  <si>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</si>
  <si>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</si>
  <si>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</si>
  <si>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</si>
  <si>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</si>
  <si>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</si>
  <si>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</si>
  <si>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</si>
  <si>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</si>
  <si>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</si>
  <si>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</si>
  <si>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</si>
  <si>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</si>
  <si>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</si>
  <si>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</si>
  <si>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</si>
  <si>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</si>
  <si>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</si>
  <si>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</si>
  <si>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</si>
  <si>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</si>
  <si>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</si>
  <si>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</si>
  <si>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</si>
  <si>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</si>
  <si>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</si>
  <si>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</si>
  <si>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</si>
  <si>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</si>
  <si>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</si>
  <si>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</si>
  <si>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</si>
  <si>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</si>
  <si>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</si>
  <si>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</si>
  <si>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</si>
  <si>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</si>
  <si>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</si>
  <si>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</si>
  <si>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</si>
  <si>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</si>
  <si>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</si>
  <si>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</si>
  <si>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</si>
  <si>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</si>
  <si>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</si>
  <si>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</si>
  <si>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</si>
  <si>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</si>
  <si>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</si>
  <si>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</si>
  <si>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</si>
  <si>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</si>
  <si>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</si>
  <si>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</si>
  <si>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</si>
  <si>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</si>
  <si>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</si>
  <si>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</si>
  <si>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</si>
  <si>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</si>
  <si>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</si>
  <si>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</si>
  <si>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</si>
  <si>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</si>
  <si>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</si>
  <si>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</si>
  <si>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</si>
  <si>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</si>
  <si>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</si>
  <si>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</si>
  <si>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</si>
  <si>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</si>
  <si>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</si>
  <si>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</si>
  <si>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</si>
  <si>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</si>
  <si>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</si>
  <si>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</si>
  <si>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</si>
  <si>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</si>
  <si>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</si>
  <si>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</si>
  <si>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</si>
  <si>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</si>
  <si>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</si>
  <si>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</si>
  <si>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</si>
  <si>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</si>
  <si>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</si>
  <si>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</si>
  <si>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</si>
  <si>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</si>
  <si>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</si>
  <si>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</si>
  <si>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</si>
  <si>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</si>
  <si>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</si>
  <si>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</si>
  <si>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</si>
  <si>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</si>
  <si>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</si>
  <si>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</si>
  <si>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</si>
  <si>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</si>
  <si>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</si>
  <si>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</si>
  <si>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</si>
  <si>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</si>
  <si>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</si>
  <si>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</si>
  <si>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</si>
  <si>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</si>
  <si>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</si>
  <si>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</si>
  <si>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</si>
  <si>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</si>
  <si>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</si>
  <si>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</si>
  <si>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</si>
  <si>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</si>
  <si>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</si>
  <si>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</si>
  <si>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</si>
  <si>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</si>
  <si>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</si>
  <si>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</si>
  <si>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</si>
  <si>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</si>
  <si>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</si>
  <si>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</si>
  <si>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</si>
  <si>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</si>
  <si>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</si>
  <si>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</si>
  <si>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</si>
  <si>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</si>
  <si>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</si>
  <si>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</si>
  <si>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</si>
  <si>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</si>
  <si>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</si>
  <si>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</si>
  <si>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</si>
  <si>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</si>
  <si>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</si>
  <si>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</si>
  <si>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</si>
  <si>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</si>
  <si>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</si>
  <si>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</si>
  <si>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</si>
  <si>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</si>
  <si>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</si>
  <si>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</si>
  <si>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</si>
  <si>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</si>
  <si>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</si>
  <si>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</si>
  <si>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</si>
  <si>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</si>
  <si>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</si>
  <si>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</si>
  <si>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</si>
  <si>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</si>
  <si>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</si>
  <si>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</si>
  <si>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</si>
  <si>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</si>
  <si>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</si>
  <si>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</si>
  <si>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</si>
  <si>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</si>
  <si>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</si>
  <si>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</si>
  <si>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</si>
  <si>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</si>
  <si>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</si>
  <si>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</si>
  <si>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</si>
  <si>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</si>
  <si>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</si>
  <si>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</si>
  <si>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</si>
  <si>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</si>
  <si>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</si>
  <si>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</si>
  <si>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</si>
  <si>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</si>
  <si>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</si>
  <si>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</si>
  <si>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</si>
  <si>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</si>
  <si>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</si>
  <si>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</si>
  <si>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</si>
  <si>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</si>
  <si>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</si>
  <si>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</si>
  <si>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</si>
  <si>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</si>
  <si>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</si>
  <si>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</si>
  <si>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</si>
  <si>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</si>
  <si>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</si>
  <si>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</si>
  <si>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</si>
  <si>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</si>
  <si>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</si>
  <si>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</si>
  <si>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</si>
  <si>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</si>
  <si>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</si>
  <si>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</si>
  <si>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</si>
  <si>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</si>
  <si>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</si>
  <si>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</si>
  <si>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</si>
  <si>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</si>
  <si>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</si>
  <si>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</si>
  <si>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</si>
  <si>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</si>
  <si>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</si>
  <si>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</si>
  <si>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</si>
  <si>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</si>
  <si>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</si>
  <si>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</si>
  <si>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</si>
  <si>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</si>
  <si>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</si>
  <si>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</si>
  <si>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</si>
  <si>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</si>
  <si>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</si>
  <si>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</si>
  <si>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</si>
  <si>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</si>
  <si>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</si>
  <si>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</si>
  <si>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</si>
  <si>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</si>
  <si>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</si>
  <si>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</si>
  <si>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</si>
  <si>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</si>
  <si>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</si>
  <si>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</si>
  <si>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</si>
  <si>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</si>
  <si>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</si>
  <si>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</si>
  <si>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</si>
  <si>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</si>
  <si>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</si>
  <si>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</si>
  <si>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</si>
  <si>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</si>
  <si>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</si>
  <si>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</si>
  <si>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</si>
  <si>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</si>
  <si>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</si>
  <si>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</si>
  <si>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</si>
  <si>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</si>
  <si>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</si>
  <si>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</si>
  <si>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</si>
  <si>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</si>
  <si>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</si>
  <si>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</si>
  <si>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</si>
  <si>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</si>
  <si>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</si>
  <si>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</si>
  <si>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</si>
  <si>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</si>
  <si>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</si>
  <si>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</si>
  <si>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</si>
  <si>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</si>
  <si>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</si>
  <si>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</si>
  <si>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</si>
  <si>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</si>
  <si>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</si>
  <si>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</si>
  <si>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</si>
  <si>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</si>
  <si>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</si>
  <si>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</si>
  <si>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</si>
  <si>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</si>
  <si>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</si>
  <si>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</si>
  <si>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</si>
  <si>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</si>
  <si>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</si>
  <si>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</si>
  <si>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</si>
  <si>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</si>
  <si>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</si>
  <si>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</si>
  <si>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</si>
  <si>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</si>
  <si>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</si>
  <si>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</si>
  <si>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</si>
  <si>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</si>
  <si>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</si>
  <si>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</si>
  <si>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</si>
  <si>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</si>
  <si>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</si>
  <si>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</si>
  <si>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</si>
  <si>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</si>
  <si>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</si>
  <si>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</si>
  <si>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</si>
  <si>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</si>
  <si>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</si>
  <si>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</si>
  <si>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</si>
  <si>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</si>
  <si>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</si>
  <si>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</si>
  <si>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</si>
  <si>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</si>
  <si>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</si>
  <si>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</si>
  <si>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</si>
  <si>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</si>
  <si>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</si>
  <si>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</si>
  <si>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</si>
  <si>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</si>
  <si>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</si>
  <si>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</si>
  <si>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</si>
  <si>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</si>
  <si>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</si>
  <si>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</si>
  <si>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</si>
  <si>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</si>
  <si>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</si>
  <si>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</si>
  <si>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</si>
  <si>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</si>
  <si>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</si>
  <si>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</si>
  <si>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</si>
  <si>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</si>
  <si>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</si>
  <si>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</si>
  <si>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</si>
  <si>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</si>
  <si>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</si>
  <si>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</si>
  <si>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</si>
  <si>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</si>
  <si>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</si>
  <si>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</si>
  <si>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</si>
  <si>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</si>
  <si>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</si>
  <si>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</si>
  <si>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</si>
  <si>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</si>
  <si>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</si>
  <si>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</si>
  <si>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</si>
  <si>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</si>
  <si>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</si>
  <si>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</si>
  <si>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</si>
  <si>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</si>
  <si>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</si>
  <si>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</si>
  <si>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</si>
  <si>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</si>
  <si>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</si>
  <si>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</si>
  <si>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</si>
  <si>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</si>
  <si>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</si>
  <si>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</si>
  <si>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</si>
  <si>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</si>
  <si>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</si>
  <si>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</si>
  <si>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</si>
  <si>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</si>
  <si>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</si>
  <si>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</si>
  <si>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</si>
  <si>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</si>
  <si>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</si>
  <si>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</si>
  <si>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</si>
  <si>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</si>
  <si>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</si>
  <si>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</si>
  <si>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</si>
  <si>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</si>
  <si>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</si>
  <si>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</si>
  <si>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</si>
  <si>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</si>
  <si>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</si>
  <si>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</si>
  <si>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</si>
  <si>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</si>
  <si>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</si>
  <si>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</si>
  <si>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</si>
  <si>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</si>
  <si>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</si>
  <si>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</si>
  <si>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</si>
  <si>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</si>
  <si>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</si>
  <si>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</si>
  <si>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</si>
  <si>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</si>
  <si>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</si>
  <si>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</si>
  <si>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</si>
  <si>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</si>
  <si>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</si>
  <si>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</si>
  <si>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</si>
  <si>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</si>
  <si>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</si>
  <si>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</si>
  <si>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</si>
  <si>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</si>
  <si>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</si>
  <si>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</si>
  <si>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</si>
  <si>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</si>
  <si>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</si>
  <si>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</si>
  <si>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</si>
  <si>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</si>
  <si>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</si>
  <si>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</si>
  <si>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</si>
  <si>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</si>
  <si>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</si>
  <si>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</si>
  <si>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</si>
  <si>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</si>
  <si>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</si>
  <si>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</si>
  <si>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</si>
  <si>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</si>
  <si>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</si>
  <si>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</si>
  <si>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</si>
  <si>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</si>
  <si>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</si>
  <si>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</si>
  <si>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</si>
  <si>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</si>
  <si>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</si>
  <si>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</si>
  <si>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</si>
  <si>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</si>
  <si>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</si>
  <si>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</si>
  <si>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</si>
  <si>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</si>
  <si>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</si>
  <si>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</si>
  <si>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</si>
  <si>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</si>
  <si>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</si>
  <si>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</si>
  <si>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</si>
  <si>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</si>
  <si>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</si>
  <si>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</si>
  <si>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</si>
  <si>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</si>
  <si>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</si>
  <si>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</si>
  <si>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</si>
  <si>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</si>
  <si>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</si>
  <si>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</si>
  <si>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</si>
  <si>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</si>
  <si>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</si>
  <si>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</si>
  <si>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</si>
  <si>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</si>
  <si>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</si>
  <si>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</si>
  <si>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</si>
  <si>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</si>
  <si>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</si>
  <si>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</si>
  <si>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</si>
  <si>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</si>
  <si>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</si>
  <si>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</si>
  <si>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</si>
  <si>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</si>
  <si>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</si>
  <si>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</si>
  <si>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</si>
  <si>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</si>
  <si>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</si>
  <si>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</si>
  <si>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</si>
  <si>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</si>
  <si>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</si>
  <si>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</si>
  <si>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</si>
  <si>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</si>
  <si>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</si>
  <si>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</si>
  <si>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</si>
  <si>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</si>
  <si>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</si>
  <si>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</si>
  <si>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</si>
  <si>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</si>
  <si>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</si>
  <si>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</si>
  <si>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</si>
  <si>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</si>
  <si>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</si>
  <si>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</si>
  <si>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</si>
  <si>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</si>
  <si>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</si>
  <si>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</si>
  <si>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</si>
  <si>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</si>
  <si>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</si>
  <si>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</si>
  <si>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</si>
  <si>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</si>
  <si>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</si>
  <si>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</si>
  <si>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</si>
  <si>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</si>
  <si>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</si>
  <si>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</si>
  <si>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</si>
  <si>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</si>
  <si>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</si>
  <si>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</si>
  <si>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</si>
  <si>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</si>
  <si>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</si>
  <si>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</si>
  <si>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</si>
  <si>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</si>
  <si>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</si>
  <si>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</si>
  <si>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</si>
  <si>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</si>
  <si>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</si>
  <si>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</si>
  <si>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</si>
  <si>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</si>
  <si>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</si>
  <si>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</si>
  <si>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</si>
  <si>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</si>
  <si>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</si>
  <si>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</si>
  <si>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</si>
  <si>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</si>
  <si>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</si>
  <si>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</si>
  <si>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</si>
  <si>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</si>
  <si>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</si>
  <si>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</si>
  <si>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</si>
  <si>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</si>
  <si>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</si>
  <si>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</si>
  <si>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</si>
  <si>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</si>
  <si>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</si>
  <si>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</si>
  <si>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</si>
  <si>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</si>
  <si>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</si>
  <si>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</si>
  <si>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</si>
  <si>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</si>
  <si>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</si>
  <si>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</si>
  <si>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</si>
  <si>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</si>
  <si>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</si>
  <si>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</si>
  <si>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</si>
  <si>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</si>
  <si>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</si>
  <si>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</si>
  <si>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</si>
  <si>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</si>
  <si>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</si>
  <si>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</si>
  <si>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</si>
  <si>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</si>
  <si>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</si>
  <si>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</si>
  <si>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</si>
  <si>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</si>
  <si>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</si>
  <si>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</si>
  <si>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</si>
  <si>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</si>
  <si>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</si>
  <si>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</si>
  <si>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</si>
  <si>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</si>
  <si>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</si>
  <si>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</si>
  <si>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</si>
  <si>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</si>
  <si>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</si>
  <si>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</si>
  <si>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</si>
  <si>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</si>
  <si>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</si>
  <si>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</si>
  <si>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</si>
  <si>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</si>
  <si>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</si>
  <si>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</si>
  <si>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</si>
  <si>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</si>
  <si>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</si>
  <si>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</si>
  <si>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</si>
  <si>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</si>
  <si>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</si>
  <si>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</si>
  <si>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</si>
  <si>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</si>
  <si>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</si>
  <si>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</si>
  <si>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</si>
  <si>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</si>
  <si>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</si>
  <si>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</si>
  <si>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</si>
  <si>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</si>
  <si>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</si>
  <si>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</si>
  <si>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</si>
  <si>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</si>
  <si>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</si>
  <si>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</si>
  <si>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</si>
  <si>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</si>
  <si>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</si>
  <si>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</si>
  <si>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</si>
  <si>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</si>
  <si>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</si>
  <si>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</si>
  <si>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</si>
  <si>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</si>
  <si>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</si>
  <si>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</si>
  <si>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</si>
  <si>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</si>
  <si>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</si>
  <si>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</si>
  <si>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</si>
  <si>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</si>
  <si>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</si>
  <si>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</si>
  <si>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</si>
  <si>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</si>
  <si>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</si>
  <si>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</si>
  <si>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</si>
  <si>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</si>
  <si>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</si>
  <si>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</si>
  <si>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</si>
  <si>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</si>
  <si>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</si>
  <si>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</si>
  <si>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</si>
  <si>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</si>
  <si>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</si>
  <si>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</si>
  <si>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</si>
  <si>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</si>
  <si>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</si>
  <si>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</si>
  <si>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</si>
  <si>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</si>
  <si>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</si>
  <si>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</si>
  <si>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</si>
  <si>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</si>
  <si>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</si>
  <si>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</si>
  <si>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</si>
  <si>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</si>
  <si>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</si>
  <si>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</si>
  <si>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</si>
  <si>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</si>
  <si>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</si>
  <si>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</si>
  <si>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</si>
  <si>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</si>
  <si>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</si>
  <si>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</si>
  <si>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</si>
  <si>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</si>
  <si>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</si>
  <si>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</si>
  <si>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</si>
  <si>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</si>
  <si>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</si>
  <si>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</si>
  <si>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</si>
  <si>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</si>
  <si>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</si>
  <si>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</si>
  <si>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</si>
  <si>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</si>
  <si>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</si>
  <si>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</si>
  <si>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</si>
  <si>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</si>
  <si>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</si>
  <si>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</si>
  <si>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</si>
  <si>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</si>
  <si>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</si>
  <si>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</si>
  <si>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</si>
  <si>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</si>
  <si>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</si>
  <si>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</si>
  <si>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</si>
  <si>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</si>
  <si>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</si>
  <si>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</si>
  <si>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</si>
  <si>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</si>
  <si>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</si>
  <si>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</si>
  <si>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</si>
  <si>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</si>
  <si>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</si>
  <si>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</si>
  <si>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</si>
  <si>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</si>
  <si>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</si>
  <si>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</si>
  <si>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</si>
  <si>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</si>
  <si>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</si>
  <si>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</si>
  <si>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</si>
  <si>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</si>
  <si>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</si>
  <si>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</si>
  <si>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</si>
  <si>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</si>
  <si>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</si>
  <si>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</si>
  <si>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</si>
  <si>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</si>
  <si>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</si>
  <si>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</si>
  <si>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</si>
  <si>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</si>
  <si>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</si>
  <si>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</si>
  <si>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</si>
  <si>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</si>
  <si>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</si>
  <si>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</si>
  <si>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</si>
  <si>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</si>
  <si>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</si>
  <si>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</si>
  <si>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</si>
  <si>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</si>
  <si>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</si>
  <si>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</si>
  <si>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</si>
  <si>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</si>
  <si>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</si>
  <si>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</si>
  <si>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</si>
  <si>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</si>
  <si>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</si>
  <si>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</si>
  <si>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</si>
  <si>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</si>
  <si>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</si>
  <si>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</si>
  <si>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</si>
  <si>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</si>
  <si>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</si>
  <si>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</si>
  <si>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</si>
  <si>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</si>
  <si>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</si>
  <si>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</si>
  <si>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</si>
  <si>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</si>
  <si>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</si>
  <si>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</si>
  <si>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</si>
  <si>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</si>
  <si>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</si>
  <si>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</si>
  <si>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</si>
  <si>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</si>
  <si>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</si>
  <si>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</si>
  <si>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</si>
  <si>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</si>
  <si>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</si>
  <si>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</si>
  <si>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</si>
  <si>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</si>
  <si>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</si>
  <si>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</si>
  <si>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</si>
  <si>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</si>
  <si>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</si>
  <si>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</si>
  <si>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</si>
  <si>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</si>
  <si>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</si>
  <si>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</si>
  <si>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</si>
  <si>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</si>
  <si>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</si>
  <si>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</si>
  <si>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</si>
  <si>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</si>
  <si>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</si>
  <si>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</si>
  <si>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</si>
  <si>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</si>
  <si>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</si>
  <si>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</si>
  <si>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</si>
  <si>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</si>
  <si>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</si>
  <si>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</si>
  <si>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</si>
  <si>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</si>
  <si>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</si>
  <si>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</si>
  <si>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</si>
  <si>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</si>
  <si>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</si>
  <si>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</si>
  <si>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</si>
  <si>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</si>
  <si>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</si>
  <si>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</si>
  <si>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</si>
  <si>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</si>
  <si>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</si>
  <si>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</si>
  <si>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</si>
  <si>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</si>
  <si>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</si>
  <si>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</si>
  <si>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</si>
  <si>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</si>
  <si>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</si>
  <si>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</si>
  <si>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</si>
  <si>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</si>
  <si>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</si>
  <si>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</si>
  <si>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</si>
  <si>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</si>
  <si>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</si>
  <si>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</si>
  <si>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</si>
  <si>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</si>
  <si>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</si>
  <si>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</si>
  <si>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</si>
  <si>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</si>
  <si>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</si>
  <si>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</si>
  <si>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</si>
  <si>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</si>
  <si>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</si>
  <si>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</si>
  <si>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</si>
  <si>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</si>
  <si>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</si>
  <si>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</si>
  <si>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</si>
  <si>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</si>
  <si>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</si>
  <si>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</si>
  <si>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</si>
  <si>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</si>
  <si>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</si>
  <si>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</si>
  <si>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</si>
  <si>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</si>
  <si>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</si>
  <si>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</si>
  <si>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</si>
  <si>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</si>
  <si>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</si>
  <si>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</si>
  <si>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</si>
  <si>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</si>
  <si>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</si>
  <si>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</si>
  <si>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</si>
  <si>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</si>
  <si>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</si>
  <si>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</si>
  <si>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</si>
  <si>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</si>
  <si>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</si>
  <si>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</si>
  <si>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</si>
  <si>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</si>
  <si>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</si>
  <si>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</si>
  <si>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</si>
  <si>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</si>
  <si>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</si>
  <si>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</si>
  <si>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</si>
  <si>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</si>
  <si>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</si>
  <si>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</si>
  <si>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</si>
  <si>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</si>
  <si>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</si>
  <si>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</si>
  <si>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</si>
  <si>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</si>
  <si>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</si>
  <si>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</si>
  <si>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</si>
  <si>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</si>
  <si>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</si>
  <si>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</si>
  <si>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</si>
  <si>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</si>
  <si>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</si>
  <si>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</si>
  <si>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</si>
  <si>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</si>
  <si>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</si>
  <si>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</si>
  <si>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</si>
  <si>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</si>
  <si>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</si>
  <si>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</si>
  <si>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</si>
  <si>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</si>
  <si>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</si>
  <si>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</si>
  <si>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</si>
  <si>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</si>
  <si>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</si>
  <si>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</si>
  <si>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</si>
  <si>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</si>
  <si>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</si>
  <si>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</si>
  <si>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</si>
  <si>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</si>
  <si>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</si>
  <si>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</si>
  <si>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</si>
  <si>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</si>
  <si>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</si>
  <si>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</si>
  <si>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</si>
  <si>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</si>
  <si>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</si>
  <si>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</si>
  <si>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</si>
  <si>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</si>
  <si>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</si>
  <si>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</si>
  <si>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</si>
  <si>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</si>
  <si>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</si>
  <si>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</si>
  <si>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</si>
  <si>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</si>
  <si>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</si>
  <si>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</si>
  <si>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</si>
  <si>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</si>
  <si>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</si>
  <si>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</si>
  <si>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</si>
  <si>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</si>
  <si>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</si>
  <si>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</si>
  <si>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</si>
  <si>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</si>
  <si>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</si>
  <si>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</si>
  <si>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</si>
  <si>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</si>
  <si>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</si>
  <si>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</si>
  <si>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</si>
  <si>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</si>
  <si>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</si>
  <si>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</si>
  <si>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</si>
  <si>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</si>
  <si>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</si>
  <si>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</si>
  <si>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</si>
  <si>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</si>
  <si>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</si>
  <si>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</si>
  <si>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</si>
  <si>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</si>
  <si>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</si>
  <si>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</si>
  <si>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</si>
  <si>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</si>
  <si>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</si>
  <si>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</si>
  <si>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</si>
  <si>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</si>
  <si>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</si>
  <si>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</si>
  <si>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</si>
  <si>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</si>
  <si>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</si>
  <si>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</si>
  <si>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</si>
  <si>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</si>
  <si>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</si>
  <si>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</si>
  <si>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</si>
  <si>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</si>
  <si>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</si>
  <si>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</si>
  <si>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</si>
  <si>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</si>
  <si>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</si>
  <si>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</si>
  <si>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</si>
  <si>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</si>
  <si>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</si>
  <si>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</si>
  <si>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</si>
  <si>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</si>
  <si>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</si>
  <si>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</si>
  <si>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</si>
  <si>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</si>
  <si>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</si>
  <si>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</si>
  <si>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</si>
  <si>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</si>
  <si>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</si>
  <si>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</si>
  <si>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</si>
  <si>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</si>
  <si>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</si>
  <si>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</si>
  <si>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</si>
  <si>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</si>
  <si>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</si>
  <si>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</si>
  <si>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</si>
  <si>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</si>
  <si>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</si>
  <si>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</si>
  <si>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</si>
  <si>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</si>
  <si>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</si>
  <si>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</si>
  <si>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</si>
  <si>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</si>
  <si>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</si>
  <si>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</si>
  <si>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</si>
  <si>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</si>
  <si>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</si>
  <si>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</si>
  <si>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</si>
  <si>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</si>
  <si>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</si>
  <si>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</si>
  <si>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</si>
  <si>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</si>
  <si>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</si>
  <si>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</si>
  <si>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</si>
  <si>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</si>
  <si>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</si>
  <si>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</si>
  <si>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</si>
  <si>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</si>
  <si>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</si>
  <si>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</si>
  <si>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</si>
  <si>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</si>
  <si>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</si>
  <si>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</si>
  <si>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</si>
  <si>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</si>
  <si>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</si>
  <si>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</si>
  <si>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</si>
  <si>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</si>
  <si>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</si>
  <si>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</si>
  <si>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</si>
  <si>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</si>
  <si>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</si>
  <si>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</si>
  <si>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</si>
  <si>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</si>
  <si>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</si>
  <si>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</si>
  <si>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</si>
  <si>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</si>
  <si>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</si>
  <si>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</si>
  <si>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</si>
  <si>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</si>
  <si>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</si>
  <si>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</si>
  <si>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</si>
  <si>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</si>
  <si>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</si>
  <si>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</si>
  <si>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</si>
  <si>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</si>
  <si>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</si>
  <si>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</si>
  <si>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</si>
  <si>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</si>
  <si>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</si>
  <si>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</si>
  <si>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</si>
  <si>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</si>
  <si>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</si>
  <si>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</si>
  <si>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</si>
  <si>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</si>
  <si>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</si>
  <si>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</si>
  <si>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</si>
  <si>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</si>
  <si>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</si>
  <si>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</si>
  <si>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</si>
  <si>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</si>
  <si>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</si>
  <si>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</si>
  <si>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</si>
  <si>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</si>
  <si>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</si>
  <si>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</si>
  <si>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</si>
  <si>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</si>
  <si>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</si>
  <si>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</si>
  <si>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</si>
  <si>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</si>
  <si>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</si>
  <si>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</si>
  <si>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</si>
  <si>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</si>
  <si>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</si>
  <si>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</si>
  <si>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</si>
  <si>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</si>
  <si>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</si>
  <si>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</si>
  <si>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</si>
  <si>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</si>
  <si>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</si>
  <si>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</si>
  <si>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</si>
  <si>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</si>
  <si>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</si>
  <si>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</si>
  <si>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</si>
  <si>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</si>
  <si>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</si>
  <si>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</si>
  <si>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</si>
  <si>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</si>
  <si>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</si>
  <si>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</si>
  <si>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</si>
  <si>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</si>
  <si>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</si>
  <si>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</si>
  <si>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</si>
  <si>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</si>
  <si>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</si>
  <si>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</si>
  <si>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</si>
  <si>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</si>
  <si>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</si>
  <si>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</si>
  <si>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</si>
  <si>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</si>
  <si>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</si>
  <si>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</si>
  <si>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</si>
  <si>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</si>
  <si>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</si>
  <si>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</si>
  <si>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</si>
  <si>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</si>
  <si>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</si>
  <si>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</si>
  <si>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</si>
  <si>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</si>
  <si>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</si>
  <si>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</si>
  <si>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</si>
  <si>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</si>
  <si>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</si>
  <si>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</si>
  <si>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</si>
  <si>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</si>
  <si>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</si>
  <si>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</si>
  <si>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</si>
  <si>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</si>
  <si>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</si>
  <si>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</si>
  <si>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</si>
  <si>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</si>
  <si>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</si>
  <si>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</si>
  <si>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</si>
  <si>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</si>
  <si>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</si>
  <si>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</si>
  <si>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</si>
  <si>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</si>
  <si>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</si>
  <si>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</si>
  <si>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</si>
  <si>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</si>
  <si>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</si>
  <si>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</si>
  <si>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</si>
  <si>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</si>
  <si>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</si>
  <si>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</si>
  <si>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</si>
  <si>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</si>
  <si>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</si>
  <si>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</si>
  <si>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</si>
  <si>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</si>
  <si>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</si>
  <si>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</si>
  <si>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</si>
  <si>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</si>
  <si>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</si>
  <si>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</si>
  <si>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</si>
  <si>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</si>
  <si>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</si>
  <si>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</si>
  <si>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</si>
  <si>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</si>
  <si>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</si>
  <si>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</si>
  <si>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</si>
  <si>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</si>
  <si>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</si>
  <si>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</si>
  <si>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</si>
  <si>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</si>
  <si>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</si>
  <si>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</si>
  <si>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</si>
  <si>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</si>
  <si>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</si>
  <si>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</si>
  <si>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</si>
  <si>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</si>
  <si>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</si>
  <si>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</si>
  <si>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</si>
  <si>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</si>
  <si>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</si>
  <si>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</si>
  <si>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</si>
  <si>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</si>
  <si>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</si>
  <si>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</si>
  <si>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</si>
  <si>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</si>
  <si>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</si>
  <si>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</si>
  <si>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</si>
  <si>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</si>
  <si>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</si>
  <si>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</si>
  <si>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</si>
  <si>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</si>
  <si>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</si>
  <si>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</si>
  <si>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</si>
  <si>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</si>
  <si>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</si>
  <si>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</si>
  <si>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</si>
  <si>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</si>
  <si>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</si>
  <si>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</si>
  <si>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</si>
  <si>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</si>
  <si>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</si>
  <si>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</si>
  <si>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</si>
  <si>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</si>
  <si>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</si>
  <si>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</si>
  <si>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</si>
  <si>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</si>
  <si>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</si>
  <si>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</si>
  <si>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</si>
  <si>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</si>
  <si>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</si>
  <si>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</si>
  <si>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</si>
  <si>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</si>
  <si>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</si>
  <si>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</si>
  <si>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</si>
  <si>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</si>
  <si>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</si>
  <si>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</si>
  <si>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</si>
  <si>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</si>
  <si>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</si>
  <si>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</si>
  <si>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</si>
  <si>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</si>
  <si>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</si>
  <si>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</si>
  <si>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</si>
  <si>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</si>
  <si>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</si>
  <si>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</si>
  <si>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</si>
  <si>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</si>
  <si>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</si>
  <si>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</si>
  <si>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</si>
  <si>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</si>
  <si>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</si>
  <si>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</si>
  <si>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</si>
  <si>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</si>
  <si>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</si>
  <si>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</si>
  <si>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</si>
  <si>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</si>
  <si>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</si>
  <si>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</si>
  <si>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</si>
  <si>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</si>
  <si>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</si>
  <si>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</si>
  <si>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</si>
  <si>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</si>
  <si>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</si>
  <si>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</si>
  <si>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</si>
  <si>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</si>
  <si>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</si>
  <si>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</si>
  <si>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</si>
  <si>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</si>
  <si>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</si>
  <si>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</si>
  <si>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</si>
  <si>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</si>
  <si>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</si>
  <si>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</si>
  <si>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</si>
  <si>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</si>
  <si>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</si>
  <si>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</si>
  <si>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</si>
  <si>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</si>
  <si>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</si>
  <si>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</si>
  <si>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</si>
  <si>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</si>
  <si>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</si>
  <si>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</si>
  <si>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</si>
  <si>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</si>
  <si>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</si>
  <si>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</si>
  <si>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</si>
  <si>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</si>
  <si>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</si>
  <si>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</si>
  <si>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</si>
  <si>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</si>
  <si>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</si>
  <si>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</si>
  <si>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</si>
  <si>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</si>
  <si>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</si>
  <si>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</si>
  <si>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</si>
  <si>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</si>
  <si>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</si>
  <si>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</si>
  <si>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</si>
  <si>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</si>
  <si>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</si>
  <si>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</si>
  <si>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</si>
  <si>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</si>
  <si>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</si>
  <si>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</si>
  <si>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</si>
  <si>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</si>
  <si>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</si>
  <si>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</si>
  <si>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</si>
  <si>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</si>
  <si>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</si>
  <si>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</si>
  <si>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</si>
  <si>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</si>
  <si>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</si>
  <si>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</si>
  <si>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</si>
  <si>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</si>
  <si>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</si>
  <si>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</si>
  <si>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</si>
  <si>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</si>
  <si>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</si>
  <si>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</si>
  <si>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</si>
  <si>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</si>
  <si>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</si>
  <si>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</si>
  <si>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</si>
  <si>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</si>
  <si>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</si>
  <si>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</si>
  <si>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</si>
  <si>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</si>
  <si>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</si>
  <si>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</si>
  <si>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</si>
  <si>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</si>
  <si>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</si>
  <si>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</si>
  <si>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</si>
  <si>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</si>
  <si>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</si>
  <si>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</si>
  <si>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</si>
  <si>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</si>
  <si>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</si>
  <si>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</si>
  <si>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</si>
  <si>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</si>
  <si>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</si>
  <si>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</si>
  <si>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</si>
  <si>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</si>
  <si>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</si>
  <si>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</si>
  <si>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</si>
  <si>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</si>
  <si>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</si>
  <si>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</si>
  <si>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</si>
  <si>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</si>
  <si>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</si>
  <si>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</si>
  <si>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</si>
  <si>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</si>
  <si>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</si>
  <si>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</si>
  <si>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</si>
  <si>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</si>
  <si>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</si>
  <si>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</si>
  <si>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</si>
  <si>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</si>
  <si>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</si>
  <si>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</si>
  <si>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</si>
  <si>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</si>
  <si>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</si>
  <si>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</si>
  <si>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</si>
  <si>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</si>
  <si>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</si>
  <si>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</si>
  <si>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</si>
  <si>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</si>
  <si>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</si>
  <si>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</si>
  <si>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</si>
  <si>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</si>
  <si>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</si>
  <si>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</si>
  <si>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</si>
  <si>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</si>
  <si>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</si>
  <si>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</si>
  <si>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</si>
  <si>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</si>
  <si>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</si>
  <si>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</si>
  <si>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</si>
  <si>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</si>
  <si>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</si>
  <si>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</si>
  <si>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</si>
  <si>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</si>
  <si>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</si>
  <si>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</si>
  <si>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</si>
  <si>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</si>
  <si>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</si>
  <si>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</si>
  <si>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</si>
  <si>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</si>
  <si>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</si>
  <si>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</si>
  <si>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</si>
  <si>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</si>
  <si>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</si>
  <si>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</si>
  <si>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</si>
  <si>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</si>
  <si>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</si>
  <si>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</si>
  <si>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</si>
  <si>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</si>
  <si>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</si>
  <si>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</si>
  <si>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</si>
  <si>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</si>
  <si>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</si>
  <si>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</si>
  <si>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</si>
  <si>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</si>
  <si>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</si>
  <si>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</si>
  <si>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</si>
  <si>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</si>
  <si>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</si>
  <si>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</si>
  <si>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</si>
  <si>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</si>
  <si>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</si>
  <si>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</si>
  <si>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</si>
  <si>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</si>
  <si>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</si>
  <si>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</si>
  <si>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</si>
  <si>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</si>
  <si>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</si>
  <si>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</si>
  <si>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</si>
  <si>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</si>
  <si>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</si>
  <si>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</si>
  <si>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</si>
  <si>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</si>
  <si>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</si>
  <si>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</si>
  <si>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</si>
  <si>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</si>
  <si>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</si>
  <si>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</si>
  <si>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</si>
  <si>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</si>
  <si>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</si>
  <si>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</si>
  <si>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</si>
  <si>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</si>
  <si>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</si>
  <si>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</si>
  <si>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</si>
  <si>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</si>
  <si>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</si>
  <si>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</si>
  <si>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</si>
  <si>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</si>
  <si>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</si>
  <si>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</si>
  <si>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</si>
  <si>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</si>
  <si>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</si>
  <si>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</si>
  <si>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</si>
  <si>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</si>
  <si>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</si>
  <si>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</si>
  <si>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</si>
  <si>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</si>
  <si>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</si>
  <si>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</si>
  <si>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</si>
  <si>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</si>
  <si>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</si>
  <si>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</si>
  <si>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</si>
  <si>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</si>
  <si>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</si>
  <si>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</si>
  <si>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</si>
  <si>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</si>
  <si>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</si>
  <si>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</si>
  <si>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</si>
  <si>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</si>
  <si>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</si>
  <si>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</si>
  <si>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</si>
  <si>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</si>
  <si>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</si>
  <si>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</si>
  <si>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</si>
  <si>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</si>
  <si>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</si>
  <si>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</si>
  <si>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</si>
  <si>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</si>
  <si>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</si>
  <si>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</si>
  <si>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</si>
  <si>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</si>
  <si>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</si>
  <si>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</si>
  <si>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</si>
  <si>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</si>
  <si>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</si>
  <si>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</si>
  <si>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</si>
  <si>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</si>
  <si>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</si>
  <si>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</si>
  <si>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</si>
  <si>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</si>
  <si>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</si>
  <si>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</si>
  <si>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</si>
  <si>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</si>
  <si>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</si>
  <si>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</si>
  <si>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</si>
  <si>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</si>
  <si>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</si>
  <si>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</si>
  <si>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</si>
  <si>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</si>
  <si>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</si>
  <si>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</si>
  <si>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</si>
  <si>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</si>
  <si>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</si>
  <si>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</si>
  <si>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</si>
  <si>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</si>
  <si>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</si>
  <si>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</si>
  <si>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</si>
  <si>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</si>
  <si>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</si>
  <si>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</si>
  <si>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</si>
  <si>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</si>
  <si>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</si>
  <si>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</si>
  <si>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</si>
  <si>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</si>
  <si>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</si>
  <si>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</si>
  <si>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</si>
  <si>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</si>
  <si>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</si>
  <si>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</si>
  <si>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</si>
  <si>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</si>
  <si>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</si>
  <si>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</si>
  <si>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</si>
  <si>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</si>
  <si>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</si>
  <si>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</si>
  <si>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</si>
  <si>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</si>
  <si>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</si>
  <si>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</si>
  <si>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</si>
  <si>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</si>
  <si>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</si>
  <si>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</si>
  <si>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</si>
  <si>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</si>
  <si>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</si>
  <si>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</si>
  <si>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</si>
  <si>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</si>
  <si>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</si>
  <si>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</si>
  <si>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</si>
  <si>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</si>
  <si>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</si>
  <si>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</si>
  <si>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</si>
  <si>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</si>
  <si>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</si>
  <si>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</si>
  <si>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</si>
  <si>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</si>
  <si>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</si>
  <si>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</si>
  <si>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</si>
  <si>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</si>
  <si>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</si>
  <si>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</si>
  <si>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</si>
  <si>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</si>
  <si>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</si>
  <si>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</si>
  <si>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</si>
  <si>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</si>
  <si>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</si>
  <si>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</si>
  <si>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</si>
  <si>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</si>
  <si>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</si>
  <si>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</si>
  <si>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</si>
  <si>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</si>
  <si>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</si>
  <si>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</si>
  <si>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</si>
  <si>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</si>
  <si>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</si>
  <si>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</si>
  <si>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</si>
  <si>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</si>
  <si>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</si>
  <si>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</si>
  <si>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</si>
  <si>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</si>
  <si>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</si>
  <si>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</si>
  <si>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</si>
  <si>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</si>
  <si>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</si>
  <si>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</si>
  <si>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</si>
  <si>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</si>
  <si>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</si>
  <si>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</si>
  <si>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</si>
  <si>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</si>
  <si>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</si>
  <si>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</si>
  <si>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</si>
  <si>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</si>
  <si>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</si>
  <si>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</si>
  <si>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</si>
  <si>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</si>
  <si>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</si>
  <si>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</si>
  <si>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</si>
  <si>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</si>
  <si>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</si>
  <si>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</si>
  <si>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</si>
  <si>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</si>
  <si>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</si>
  <si>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</si>
  <si>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</si>
  <si>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</si>
  <si>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</si>
  <si>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</si>
  <si>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</si>
  <si>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</si>
  <si>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</si>
  <si>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</si>
  <si>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</si>
  <si>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</si>
  <si>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</si>
  <si>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</si>
  <si>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</si>
  <si>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</si>
  <si>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</si>
  <si>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</si>
  <si>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</si>
  <si>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</si>
  <si>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</si>
  <si>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</si>
  <si>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</si>
  <si>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</si>
  <si>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</si>
  <si>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</si>
  <si>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</si>
  <si>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</si>
  <si>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</si>
  <si>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</si>
  <si>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</si>
  <si>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</si>
  <si>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</si>
  <si>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</si>
  <si>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</si>
  <si>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</si>
  <si>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</si>
  <si>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</si>
  <si>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</si>
  <si>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</si>
  <si>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</si>
  <si>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</si>
  <si>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</si>
  <si>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</si>
  <si>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</si>
  <si>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</si>
  <si>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</si>
  <si>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</si>
  <si>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</si>
  <si>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</si>
  <si>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</si>
  <si>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</si>
  <si>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</si>
  <si>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</si>
  <si>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</si>
  <si>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</si>
  <si>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</si>
  <si>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</si>
  <si>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</si>
  <si>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</si>
  <si>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</si>
  <si>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</si>
  <si>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</si>
  <si>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</si>
  <si>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</si>
  <si>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</si>
  <si>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</si>
  <si>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</si>
  <si>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</si>
  <si>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</si>
  <si>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</si>
  <si>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</si>
  <si>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</si>
  <si>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</si>
  <si>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</si>
  <si>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</si>
  <si>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</si>
  <si>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</si>
  <si>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</si>
  <si>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</si>
  <si>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</si>
  <si>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</si>
  <si>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</si>
  <si>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</si>
  <si>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</si>
  <si>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</si>
  <si>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</si>
  <si>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</si>
  <si>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</si>
  <si>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</si>
  <si>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</si>
  <si>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</si>
  <si>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</si>
  <si>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</si>
  <si>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</si>
  <si>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</si>
  <si>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</si>
  <si>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</si>
  <si>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</si>
  <si>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</si>
  <si>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</si>
  <si>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</si>
  <si>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</si>
  <si>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</si>
  <si>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</si>
  <si>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</si>
  <si>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</si>
  <si>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</si>
  <si>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</si>
  <si>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</si>
  <si>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</si>
  <si>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</si>
  <si>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</si>
  <si>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</si>
  <si>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</si>
  <si>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</si>
  <si>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</si>
  <si>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</si>
  <si>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</si>
  <si>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</si>
  <si>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</si>
  <si>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</si>
  <si>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</si>
  <si>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</si>
  <si>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</si>
  <si>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</si>
  <si>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</si>
  <si>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</si>
  <si>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</si>
  <si>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</si>
  <si>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</si>
  <si>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</si>
  <si>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</si>
  <si>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</si>
  <si>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</si>
  <si>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</si>
  <si>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</si>
  <si>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</si>
  <si>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</si>
  <si>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</si>
  <si>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</si>
  <si>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</si>
  <si>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</si>
  <si>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</si>
  <si>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</si>
  <si>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</si>
  <si>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</si>
  <si>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</si>
  <si>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</si>
  <si>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</si>
  <si>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</si>
  <si>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</si>
  <si>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</si>
  <si>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</si>
  <si>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</si>
  <si>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</si>
  <si>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</si>
  <si>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</si>
  <si>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</si>
  <si>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</si>
  <si>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</si>
  <si>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</si>
  <si>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</si>
  <si>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</si>
  <si>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</si>
  <si>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</si>
  <si>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</si>
  <si>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</si>
  <si>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</si>
  <si>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</si>
  <si>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</si>
  <si>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</si>
  <si>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</si>
  <si>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</si>
  <si>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</si>
  <si>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</si>
  <si>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</si>
  <si>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</si>
  <si>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</si>
  <si>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</si>
  <si>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</si>
  <si>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</si>
  <si>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</si>
  <si>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</si>
  <si>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</si>
  <si>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</si>
  <si>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</si>
  <si>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</si>
  <si>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</si>
  <si>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</si>
  <si>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</si>
  <si>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</si>
  <si>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</si>
  <si>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</si>
  <si>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</si>
  <si>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</si>
  <si>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</si>
  <si>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</si>
  <si>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</si>
  <si>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</si>
  <si>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</si>
  <si>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</si>
  <si>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</si>
  <si>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</si>
  <si>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</si>
  <si>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</si>
  <si>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</si>
  <si>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</si>
  <si>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</si>
  <si>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</si>
  <si>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</si>
  <si>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</si>
  <si>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</si>
  <si>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</si>
  <si>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</si>
  <si>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</si>
  <si>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</si>
  <si>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</si>
  <si>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</si>
  <si>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</si>
  <si>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</si>
  <si>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</si>
  <si>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</si>
  <si>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</si>
  <si>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</si>
  <si>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</si>
  <si>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</si>
  <si>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</si>
  <si>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</si>
  <si>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</si>
  <si>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</si>
  <si>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</si>
  <si>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</si>
  <si>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</si>
  <si>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</si>
  <si>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</si>
  <si>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</si>
  <si>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</si>
  <si>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</si>
  <si>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</si>
  <si>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</si>
  <si>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</si>
  <si>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</si>
  <si>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</si>
  <si>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</si>
  <si>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</si>
  <si>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</si>
  <si>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</si>
  <si>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</si>
  <si>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</si>
  <si>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</si>
  <si>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</si>
  <si>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</si>
  <si>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</si>
  <si>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</si>
  <si>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</si>
  <si>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</si>
  <si>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</si>
  <si>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</si>
  <si>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</si>
  <si>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</si>
  <si>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</si>
  <si>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</si>
  <si>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</si>
  <si>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</si>
  <si>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</si>
  <si>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</si>
  <si>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</si>
  <si>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</si>
  <si>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</si>
  <si>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</si>
  <si>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</si>
  <si>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</si>
  <si>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</si>
  <si>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</si>
  <si>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</si>
  <si>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</si>
  <si>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</si>
  <si>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</si>
  <si>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</si>
  <si>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</si>
  <si>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</si>
  <si>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</si>
  <si>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</si>
  <si>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</si>
  <si>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</si>
  <si>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</si>
  <si>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</si>
  <si>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</si>
  <si>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</si>
  <si>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</si>
  <si>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</si>
  <si>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</si>
  <si>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</si>
  <si>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</si>
  <si>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</si>
  <si>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</si>
  <si>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</si>
  <si>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</si>
  <si>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</si>
  <si>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</si>
  <si>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</si>
  <si>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</si>
  <si>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</si>
  <si>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</si>
  <si>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</si>
  <si>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</si>
  <si>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</si>
  <si>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</si>
  <si>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</si>
  <si>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</si>
  <si>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</si>
  <si>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</si>
  <si>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</si>
  <si>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</si>
  <si>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</si>
  <si>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</si>
  <si>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</si>
  <si>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</si>
  <si>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</si>
  <si>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</si>
  <si>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</si>
  <si>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</si>
  <si>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</si>
  <si>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</si>
  <si>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</si>
  <si>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</si>
  <si>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</si>
  <si>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</si>
  <si>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</si>
  <si>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</si>
  <si>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</si>
  <si>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</si>
  <si>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</si>
  <si>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</si>
  <si>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</si>
  <si>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</si>
  <si>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</si>
  <si>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</si>
  <si>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</si>
  <si>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</si>
  <si>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</si>
  <si>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</si>
  <si>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</si>
  <si>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</si>
  <si>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</si>
  <si>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</si>
  <si>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</si>
  <si>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</si>
  <si>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</si>
  <si>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</si>
  <si>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</si>
  <si>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</si>
  <si>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</si>
  <si>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</si>
  <si>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</si>
  <si>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</si>
  <si>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</si>
  <si>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</si>
  <si>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</si>
  <si>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</si>
  <si>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</si>
  <si>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</si>
  <si>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</si>
  <si>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</si>
  <si>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</si>
  <si>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</si>
  <si>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</si>
  <si>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</si>
  <si>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</si>
  <si>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</si>
  <si>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</si>
  <si>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</si>
  <si>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</si>
  <si>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</si>
  <si>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</si>
  <si>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</si>
  <si>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</si>
  <si>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</si>
  <si>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</si>
  <si>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</si>
  <si>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</si>
  <si>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</si>
  <si>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</si>
  <si>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</si>
  <si>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</si>
  <si>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</si>
  <si>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</si>
  <si>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</si>
  <si>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</si>
  <si>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</si>
  <si>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</si>
  <si>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</si>
  <si>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</si>
  <si>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</si>
  <si>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</si>
  <si>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</si>
  <si>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</si>
  <si>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</si>
  <si>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</si>
  <si>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</si>
  <si>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</si>
  <si>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</si>
  <si>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</si>
  <si>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</si>
  <si>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</si>
  <si>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</si>
  <si>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</si>
  <si>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</si>
  <si>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</si>
  <si>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</si>
  <si>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</si>
  <si>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</si>
  <si>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</si>
  <si>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</si>
  <si>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</si>
  <si>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</si>
  <si>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</si>
  <si>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</si>
  <si>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</si>
  <si>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</si>
  <si>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</si>
  <si>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</si>
  <si>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</si>
  <si>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</si>
  <si>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</si>
  <si>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</si>
  <si>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</si>
  <si>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</si>
  <si>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</si>
  <si>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</si>
  <si>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</si>
  <si>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</si>
  <si>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</si>
  <si>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</si>
  <si>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</si>
  <si>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</si>
  <si>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</si>
  <si>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</si>
  <si>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</si>
  <si>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</si>
  <si>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</si>
  <si>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</si>
  <si>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</si>
  <si>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</si>
  <si>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</si>
  <si>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</si>
  <si>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</si>
  <si>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</si>
  <si>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</si>
  <si>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</si>
  <si>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</si>
  <si>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</si>
  <si>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</si>
  <si>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</si>
  <si>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</si>
  <si>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</si>
  <si>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</si>
  <si>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</si>
  <si>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</si>
  <si>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</si>
  <si>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</si>
  <si>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</si>
  <si>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</si>
  <si>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</si>
  <si>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</si>
  <si>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</si>
  <si>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</si>
  <si>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</si>
  <si>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</si>
  <si>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</si>
  <si>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</si>
  <si>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</si>
  <si>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</si>
  <si>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</si>
  <si>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</si>
  <si>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</si>
  <si>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</si>
  <si>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</si>
  <si>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</si>
  <si>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</si>
  <si>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</si>
  <si>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</si>
  <si>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</si>
  <si>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</si>
  <si>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</si>
  <si>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</si>
  <si>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</si>
  <si>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</si>
  <si>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</si>
  <si>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</si>
  <si>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</si>
  <si>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</si>
  <si>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</si>
  <si>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</si>
  <si>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</si>
  <si>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</si>
  <si>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</si>
  <si>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</si>
  <si>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</si>
  <si>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</si>
  <si>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</si>
  <si>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</si>
  <si>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</si>
  <si>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</si>
  <si>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</si>
  <si>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</si>
  <si>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</si>
  <si>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</si>
  <si>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</si>
  <si>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</si>
  <si>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</si>
  <si>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</si>
  <si>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</si>
  <si>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</si>
  <si>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</si>
  <si>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</si>
  <si>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</si>
  <si>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</si>
  <si>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</si>
  <si>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</si>
  <si>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</si>
  <si>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</si>
  <si>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</si>
  <si>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</si>
  <si>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</si>
  <si>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</si>
  <si>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</si>
  <si>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</si>
  <si>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</si>
  <si>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</si>
  <si>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</si>
  <si>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</si>
  <si>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</si>
  <si>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</si>
  <si>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</si>
  <si>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</si>
  <si>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</si>
  <si>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</si>
  <si>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</si>
  <si>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</si>
  <si>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</si>
  <si>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</si>
  <si>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</si>
  <si>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</si>
  <si>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</si>
  <si>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</si>
  <si>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</si>
  <si>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</si>
  <si>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</si>
  <si>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</si>
  <si>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</si>
  <si>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</si>
  <si>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</si>
  <si>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</si>
  <si>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</si>
  <si>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</si>
  <si>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</si>
  <si>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</si>
  <si>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</si>
  <si>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</si>
  <si>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</si>
  <si>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</si>
  <si>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</si>
  <si>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</si>
  <si>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</si>
  <si>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</si>
  <si>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</si>
  <si>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</si>
  <si>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</si>
  <si>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</si>
  <si>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</si>
  <si>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</si>
  <si>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</si>
  <si>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</si>
  <si>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</si>
  <si>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</si>
  <si>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</si>
  <si>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</si>
  <si>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</si>
  <si>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</si>
  <si>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</si>
  <si>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</si>
  <si>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</si>
  <si>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</si>
  <si>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</si>
  <si>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</si>
  <si>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</si>
  <si>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</si>
  <si>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</si>
  <si>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</si>
  <si>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</si>
  <si>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</si>
  <si>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</si>
  <si>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</si>
  <si>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</si>
  <si>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</si>
  <si>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</si>
  <si>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</si>
  <si>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</si>
  <si>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</si>
  <si>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</si>
  <si>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</si>
  <si>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</si>
  <si>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</si>
  <si>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</si>
  <si>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</si>
  <si>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</si>
  <si>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</si>
  <si>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</si>
  <si>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</si>
  <si>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</si>
  <si>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</si>
  <si>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</si>
  <si>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</si>
  <si>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</si>
  <si>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</si>
  <si>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</si>
  <si>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</si>
  <si>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</si>
  <si>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</si>
  <si>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</si>
  <si>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</si>
  <si>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</si>
  <si>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</si>
  <si>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</si>
  <si>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</si>
  <si>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</si>
  <si>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</si>
  <si>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</si>
  <si>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</si>
  <si>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</si>
  <si>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</si>
  <si>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</si>
  <si>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</si>
  <si>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</si>
  <si>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</si>
  <si>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</si>
  <si>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</si>
  <si>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</si>
  <si>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</si>
  <si>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</si>
  <si>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</si>
  <si>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</si>
  <si>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</si>
  <si>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</si>
  <si>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</si>
  <si>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</si>
  <si>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</si>
  <si>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</si>
  <si>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</si>
  <si>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</si>
  <si>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</si>
  <si>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</si>
  <si>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</si>
  <si>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</si>
  <si>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</si>
  <si>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</si>
  <si>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</si>
  <si>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</si>
  <si>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</si>
  <si>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</si>
  <si>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</si>
  <si>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</si>
  <si>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</si>
  <si>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</si>
  <si>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</si>
  <si>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</si>
  <si>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</si>
  <si>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</si>
  <si>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</si>
  <si>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</si>
  <si>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</si>
  <si>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</si>
  <si>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</si>
  <si>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</si>
  <si>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</si>
  <si>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</si>
  <si>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</si>
  <si>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</si>
  <si>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</si>
  <si>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</si>
  <si>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</si>
  <si>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</si>
  <si>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</si>
  <si>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</si>
  <si>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</si>
  <si>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</si>
  <si>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</si>
  <si>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</si>
  <si>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</si>
  <si>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</si>
  <si>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</si>
  <si>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</si>
  <si>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</si>
  <si>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</si>
  <si>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</si>
  <si>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</si>
  <si>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</si>
  <si>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</si>
  <si>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</si>
  <si>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</si>
  <si>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</si>
  <si>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</si>
  <si>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</si>
  <si>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</si>
  <si>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</si>
  <si>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</si>
  <si>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</si>
  <si>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</si>
  <si>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</si>
  <si>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</si>
  <si>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</si>
  <si>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</si>
  <si>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</si>
  <si>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</si>
  <si>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</si>
  <si>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</si>
  <si>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</si>
  <si>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</si>
  <si>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</si>
  <si>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</si>
  <si>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</si>
  <si>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</si>
  <si>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</si>
  <si>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</si>
  <si>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</si>
  <si>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</si>
  <si>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</si>
  <si>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</si>
  <si>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</si>
  <si>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</si>
  <si>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</si>
  <si>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</si>
  <si>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</si>
  <si>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</si>
  <si>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</si>
  <si>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</si>
  <si>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</si>
  <si>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</si>
  <si>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</si>
  <si>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</si>
  <si>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</si>
  <si>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</si>
  <si>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</si>
  <si>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</si>
  <si>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</si>
  <si>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</si>
  <si>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</si>
  <si>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</si>
  <si>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</si>
  <si>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</si>
  <si>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</si>
  <si>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</si>
  <si>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</si>
  <si>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</si>
  <si>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</si>
  <si>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</si>
  <si>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</si>
  <si>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</si>
  <si>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</si>
  <si>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</si>
  <si>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</si>
  <si>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</si>
  <si>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</si>
  <si>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</si>
  <si>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</si>
  <si>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</si>
  <si>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</si>
  <si>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</si>
  <si>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</si>
  <si>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</si>
  <si>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</si>
  <si>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</si>
  <si>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</si>
  <si>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</si>
  <si>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</si>
  <si>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</si>
  <si>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</si>
  <si>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</si>
  <si>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</si>
  <si>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</si>
  <si>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</si>
  <si>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</si>
  <si>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</si>
  <si>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</si>
  <si>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</si>
  <si>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</si>
  <si>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</si>
  <si>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</si>
  <si>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</si>
  <si>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</si>
  <si>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</si>
  <si>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</si>
  <si>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</si>
  <si>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</si>
  <si>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</si>
  <si>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</si>
  <si>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</si>
  <si>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</si>
  <si>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</si>
  <si>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</si>
  <si>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</si>
  <si>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</si>
  <si>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</si>
  <si>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</si>
  <si>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</si>
  <si>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</si>
  <si>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</si>
  <si>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</si>
  <si>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</si>
  <si>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</si>
  <si>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</si>
  <si>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</si>
  <si>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</si>
  <si>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</si>
  <si>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</si>
  <si>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</si>
  <si>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</si>
  <si>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</si>
  <si>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</si>
  <si>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</si>
  <si>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</si>
  <si>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</si>
  <si>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</si>
  <si>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</si>
  <si>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</si>
  <si>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</si>
  <si>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</si>
  <si>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</si>
  <si>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</si>
  <si>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</si>
  <si>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</si>
  <si>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</si>
  <si>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</si>
  <si>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</si>
  <si>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</si>
  <si>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</si>
  <si>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</si>
  <si>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</si>
  <si>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</si>
  <si>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</si>
  <si>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</si>
  <si>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</si>
  <si>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</si>
  <si>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</si>
  <si>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</si>
  <si>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</si>
  <si>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</si>
  <si>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</si>
  <si>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</si>
  <si>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</si>
  <si>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</si>
  <si>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</si>
  <si>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</si>
  <si>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</si>
  <si>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</si>
  <si>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</si>
  <si>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</si>
  <si>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</si>
  <si>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</si>
  <si>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</si>
  <si>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</si>
  <si>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</si>
  <si>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</si>
  <si>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</si>
  <si>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</si>
  <si>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</si>
  <si>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</si>
  <si>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</si>
  <si>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</si>
  <si>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</si>
  <si>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</si>
  <si>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</si>
  <si>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</si>
  <si>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</si>
  <si>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</si>
  <si>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</si>
  <si>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</si>
  <si>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</si>
  <si>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</si>
  <si>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</si>
  <si>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</si>
  <si>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</si>
  <si>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</si>
  <si>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</si>
  <si>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</si>
  <si>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</si>
  <si>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</si>
  <si>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</si>
  <si>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</si>
  <si>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</si>
  <si>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</si>
  <si>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</si>
  <si>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</si>
  <si>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</si>
  <si>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</si>
  <si>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</si>
  <si>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</si>
  <si>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</si>
  <si>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</si>
  <si>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</si>
  <si>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</si>
  <si>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</si>
  <si>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</si>
  <si>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</si>
  <si>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</si>
  <si>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</si>
  <si>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</si>
  <si>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</si>
  <si>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</si>
  <si>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</si>
  <si>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</si>
  <si>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</si>
  <si>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</si>
  <si>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</si>
  <si>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</si>
  <si>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</si>
  <si>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</si>
  <si>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</si>
  <si>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</si>
  <si>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</si>
  <si>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</si>
  <si>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</si>
  <si>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</si>
  <si>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</si>
  <si>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</si>
  <si>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</si>
  <si>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</si>
  <si>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</si>
  <si>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</si>
  <si>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</si>
  <si>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</si>
  <si>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</si>
  <si>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</si>
  <si>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</si>
  <si>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</si>
  <si>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</si>
  <si>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</si>
  <si>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</si>
  <si>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</si>
  <si>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</si>
  <si>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</si>
  <si>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</si>
  <si>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</si>
  <si>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</si>
  <si>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</si>
  <si>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</si>
  <si>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</si>
  <si>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</si>
  <si>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</si>
  <si>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</si>
  <si>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</si>
  <si>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</si>
  <si>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</si>
  <si>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</si>
  <si>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</si>
  <si>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</si>
  <si>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</si>
  <si>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</si>
  <si>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</si>
  <si>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</si>
  <si>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</si>
  <si>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</si>
  <si>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</si>
  <si>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</si>
  <si>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</si>
  <si>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</si>
  <si>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</si>
  <si>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</si>
  <si>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</si>
  <si>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</si>
  <si>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</si>
  <si>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</si>
  <si>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</si>
  <si>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</si>
  <si>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</si>
  <si>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</si>
  <si>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</si>
  <si>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</si>
  <si>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</si>
  <si>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</si>
  <si>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</si>
  <si>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</si>
  <si>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</si>
  <si>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</si>
  <si>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</si>
  <si>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</si>
  <si>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</si>
  <si>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</si>
  <si>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</si>
  <si>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</si>
  <si>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</si>
  <si>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</si>
  <si>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</si>
  <si>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</si>
  <si>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</si>
  <si>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</si>
  <si>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</si>
  <si>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</si>
  <si>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</si>
  <si>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</si>
  <si>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</si>
  <si>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</si>
  <si>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</si>
  <si>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</si>
  <si>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</si>
  <si>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</si>
  <si>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</si>
  <si>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</si>
  <si>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</si>
  <si>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</si>
  <si>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</si>
  <si>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</si>
  <si>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</si>
  <si>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</si>
  <si>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</si>
  <si>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</si>
  <si>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</si>
  <si>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</si>
  <si>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</si>
  <si>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</si>
  <si>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</si>
  <si>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</si>
  <si>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</si>
  <si>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</si>
  <si>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</si>
  <si>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</si>
  <si>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</si>
  <si>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</si>
  <si>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</si>
  <si>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</si>
  <si>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</si>
  <si>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</si>
  <si>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</si>
  <si>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</si>
  <si>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</si>
  <si>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</si>
  <si>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</si>
  <si>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</si>
  <si>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</si>
  <si>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</si>
  <si>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</si>
  <si>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</si>
  <si>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</si>
  <si>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</si>
  <si>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</si>
  <si>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</si>
  <si>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</si>
  <si>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</si>
  <si>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</si>
  <si>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</si>
  <si>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</si>
  <si>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</si>
  <si>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</si>
  <si>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</si>
  <si>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</si>
  <si>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</si>
  <si>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</si>
  <si>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</si>
  <si>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</si>
  <si>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</si>
  <si>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</si>
  <si>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</si>
  <si>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</si>
  <si>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</si>
  <si>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</si>
  <si>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</si>
  <si>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</si>
  <si>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</si>
  <si>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</si>
  <si>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</si>
  <si>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</si>
  <si>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</si>
  <si>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</si>
  <si>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</si>
  <si>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</si>
  <si>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</si>
  <si>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</si>
  <si>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</si>
  <si>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</si>
  <si>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</si>
  <si>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</si>
  <si>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</si>
  <si>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</si>
  <si>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</si>
  <si>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</si>
  <si>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</si>
  <si>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</si>
  <si>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</si>
  <si>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</si>
  <si>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</si>
  <si>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</si>
  <si>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</si>
  <si>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</si>
  <si>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</si>
  <si>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</si>
  <si>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</si>
  <si>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</si>
  <si>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</si>
  <si>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</si>
  <si>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</si>
  <si>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</si>
  <si>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</si>
  <si>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</si>
  <si>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</si>
  <si>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</si>
  <si>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</si>
  <si>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</si>
  <si>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</si>
  <si>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</si>
  <si>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</si>
  <si>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</si>
  <si>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</si>
  <si>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</si>
  <si>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</si>
  <si>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</si>
  <si>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</si>
  <si>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</si>
  <si>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</si>
  <si>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</si>
  <si>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</si>
  <si>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</si>
  <si>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</si>
  <si>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</si>
  <si>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</si>
  <si>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</si>
  <si>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</si>
  <si>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</si>
  <si>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</si>
  <si>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</si>
  <si>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</si>
  <si>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</si>
  <si>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</si>
  <si>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</si>
  <si>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</si>
  <si>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</si>
  <si>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</si>
  <si>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</si>
  <si>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</si>
  <si>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</si>
  <si>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</si>
  <si>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</si>
  <si>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</si>
  <si>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</si>
  <si>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</si>
  <si>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</si>
  <si>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</si>
  <si>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</si>
  <si>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</si>
  <si>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</si>
  <si>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</si>
  <si>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</si>
  <si>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</si>
  <si>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</si>
  <si>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</si>
  <si>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</si>
  <si>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</si>
  <si>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</si>
  <si>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</si>
  <si>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</si>
  <si>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</si>
  <si>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</si>
  <si>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</si>
  <si>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</si>
  <si>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</si>
  <si>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</si>
  <si>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</si>
  <si>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</si>
  <si>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</si>
  <si>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</si>
  <si>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</si>
  <si>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</si>
  <si>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</si>
  <si>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</si>
  <si>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</si>
  <si>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</si>
  <si>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</si>
  <si>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</si>
  <si>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</si>
  <si>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</si>
  <si>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</si>
  <si>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</si>
  <si>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</si>
  <si>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</si>
  <si>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</si>
  <si>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</si>
  <si>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</si>
  <si>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</si>
  <si>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</si>
  <si>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</si>
  <si>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</si>
  <si>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</si>
  <si>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</si>
  <si>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</si>
  <si>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</si>
  <si>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</si>
  <si>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</si>
  <si>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</si>
  <si>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</si>
  <si>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</si>
  <si>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</si>
  <si>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</si>
  <si>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</si>
  <si>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</si>
  <si>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</si>
  <si>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</si>
  <si>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</si>
  <si>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</si>
  <si>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</si>
  <si>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</si>
  <si>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</si>
  <si>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</si>
  <si>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</si>
  <si>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</si>
  <si>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</si>
  <si>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</si>
  <si>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</si>
  <si>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</si>
  <si>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</si>
  <si>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</si>
  <si>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</si>
  <si>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</si>
  <si>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</si>
  <si>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</si>
  <si>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</si>
  <si>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</si>
  <si>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</si>
  <si>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</si>
  <si>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</si>
  <si>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</si>
  <si>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</si>
  <si>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</si>
  <si>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</si>
  <si>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</si>
  <si>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</si>
  <si>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</si>
  <si>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</si>
  <si>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</si>
  <si>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</si>
  <si>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</si>
  <si>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</si>
  <si>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</si>
  <si>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</si>
  <si>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</si>
  <si>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</si>
  <si>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</si>
  <si>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</si>
  <si>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</si>
  <si>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</si>
  <si>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</si>
  <si>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</si>
  <si>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</si>
  <si>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</si>
  <si>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</si>
  <si>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</si>
  <si>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</si>
  <si>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</si>
  <si>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</si>
  <si>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</si>
  <si>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</si>
  <si>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</si>
  <si>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</si>
  <si>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</si>
  <si>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</si>
  <si>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</si>
  <si>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</si>
  <si>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</si>
  <si>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</si>
  <si>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</si>
  <si>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</si>
  <si>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</si>
  <si>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</si>
  <si>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</si>
  <si>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</si>
  <si>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</si>
  <si>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</si>
  <si>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</si>
  <si>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</si>
  <si>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</si>
  <si>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</si>
  <si>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</si>
  <si>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</si>
  <si>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</si>
  <si>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</si>
  <si>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</si>
  <si>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</si>
  <si>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</si>
  <si>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</si>
  <si>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</si>
  <si>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</si>
  <si>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</si>
  <si>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</si>
  <si>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</si>
  <si>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</si>
  <si>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</si>
  <si>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</si>
  <si>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</si>
  <si>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</si>
  <si>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</si>
  <si>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</si>
  <si>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</si>
  <si>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</si>
  <si>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</si>
  <si>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</si>
  <si>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</si>
  <si>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</si>
  <si>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</si>
  <si>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</si>
  <si>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</si>
  <si>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</si>
  <si>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</si>
  <si>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</si>
  <si>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</si>
  <si>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</si>
  <si>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</si>
  <si>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</si>
  <si>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</si>
  <si>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</si>
  <si>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</si>
  <si>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</si>
  <si>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</si>
  <si>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</si>
  <si>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</si>
  <si>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</si>
  <si>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</si>
  <si>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</si>
  <si>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</si>
  <si>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</si>
  <si>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</si>
  <si>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</si>
  <si>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</si>
  <si>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</si>
  <si>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</si>
  <si>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</si>
  <si>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</si>
  <si>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</si>
  <si>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</si>
  <si>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</si>
  <si>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</si>
  <si>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</si>
  <si>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</si>
  <si>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</si>
  <si>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</si>
  <si>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</si>
  <si>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</si>
  <si>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</si>
  <si>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</si>
  <si>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</si>
  <si>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</si>
  <si>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</si>
  <si>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</si>
  <si>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</si>
  <si>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</si>
  <si>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</si>
  <si>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</si>
  <si>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</si>
  <si>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</si>
  <si>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</si>
  <si>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</si>
  <si>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</si>
  <si>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</si>
  <si>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</si>
  <si>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</si>
  <si>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</si>
  <si>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</si>
  <si>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</si>
  <si>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</si>
  <si>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</si>
  <si>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</si>
  <si>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</si>
  <si>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</si>
  <si>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</si>
  <si>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</si>
  <si>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</si>
  <si>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</si>
  <si>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</si>
  <si>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</si>
  <si>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</si>
  <si>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</si>
  <si>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</si>
  <si>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</si>
  <si>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</si>
  <si>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</si>
  <si>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</si>
  <si>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</si>
  <si>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</si>
  <si>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</si>
  <si>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</si>
  <si>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</si>
  <si>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</si>
  <si>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</si>
  <si>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</si>
  <si>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</si>
  <si>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</si>
  <si>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</si>
  <si>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</si>
  <si>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</si>
  <si>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</si>
  <si>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</si>
  <si>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</si>
  <si>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</si>
  <si>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</si>
  <si>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</si>
  <si>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</si>
  <si>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</si>
  <si>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</si>
  <si>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</si>
  <si>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</si>
  <si>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</si>
  <si>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</si>
  <si>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</si>
  <si>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</si>
  <si>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</si>
  <si>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</si>
  <si>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</si>
  <si>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</si>
  <si>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</si>
  <si>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</si>
  <si>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</si>
  <si>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</si>
  <si>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</si>
  <si>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</si>
  <si>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</si>
  <si>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</si>
  <si>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</si>
  <si>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</si>
  <si>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</si>
  <si>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</si>
  <si>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</si>
  <si>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</si>
  <si>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</si>
  <si>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</si>
  <si>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</si>
  <si>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</si>
  <si>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</si>
  <si>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</si>
  <si>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</si>
  <si>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</si>
  <si>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</si>
  <si>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</si>
  <si>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</si>
  <si>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</si>
  <si>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</si>
  <si>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</si>
  <si>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</si>
  <si>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</si>
  <si>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</si>
  <si>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</si>
  <si>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</si>
  <si>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</si>
  <si>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</si>
  <si>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</si>
  <si>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</si>
  <si>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</si>
  <si>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</si>
  <si>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</si>
  <si>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</si>
  <si>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</si>
  <si>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</si>
  <si>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</si>
  <si>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</si>
  <si>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</si>
  <si>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</si>
  <si>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</si>
  <si>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</si>
  <si>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</si>
  <si>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</si>
  <si>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</si>
  <si>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</si>
  <si>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</si>
  <si>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</si>
  <si>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</si>
  <si>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</si>
  <si>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</si>
  <si>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</si>
  <si>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</si>
  <si>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</si>
  <si>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</si>
  <si>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</si>
  <si>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</si>
  <si>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</si>
  <si>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</si>
  <si>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</si>
  <si>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</si>
  <si>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</si>
  <si>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</si>
  <si>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</si>
  <si>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</si>
  <si>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</si>
  <si>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</si>
  <si>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</si>
  <si>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</si>
  <si>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</si>
  <si>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</si>
  <si>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</si>
  <si>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</si>
  <si>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</si>
  <si>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</si>
  <si>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</si>
  <si>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</si>
  <si>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</si>
  <si>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</si>
  <si>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</si>
  <si>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</si>
  <si>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</si>
  <si>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</si>
  <si>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</si>
  <si>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</si>
  <si>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</si>
  <si>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</si>
  <si>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</si>
  <si>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</si>
  <si>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</si>
  <si>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</si>
  <si>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</si>
  <si>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</si>
  <si>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</si>
  <si>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</si>
  <si>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</si>
  <si>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</si>
  <si>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</si>
  <si>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</si>
  <si>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</si>
  <si>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</si>
  <si>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</si>
  <si>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</si>
  <si>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</si>
  <si>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</si>
  <si>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</si>
  <si>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</si>
  <si>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</si>
  <si>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</si>
  <si>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</si>
  <si>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</si>
  <si>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</si>
  <si>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</si>
  <si>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</si>
  <si>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</si>
  <si>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</si>
  <si>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</si>
  <si>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</si>
  <si>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</si>
  <si>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</si>
  <si>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</si>
  <si>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</si>
  <si>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</si>
  <si>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</si>
  <si>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</si>
  <si>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</si>
  <si>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</si>
  <si>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</si>
  <si>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</si>
  <si>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</si>
  <si>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</si>
  <si>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</si>
  <si>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</si>
  <si>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</si>
  <si>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</si>
  <si>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</si>
  <si>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</si>
  <si>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</si>
  <si>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</si>
  <si>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</si>
  <si>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</si>
  <si>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</si>
  <si>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</si>
  <si>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</si>
  <si>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</si>
  <si>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</si>
  <si>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</si>
  <si>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</si>
  <si>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</si>
  <si>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</si>
  <si>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</si>
  <si>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</si>
  <si>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</si>
  <si>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</si>
  <si>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</si>
  <si>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</si>
  <si>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</si>
  <si>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</si>
  <si>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</si>
  <si>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</si>
  <si>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</si>
  <si>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</si>
  <si>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</si>
  <si>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</si>
  <si>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</si>
  <si>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</si>
  <si>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</si>
  <si>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</si>
  <si>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</si>
  <si>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</si>
  <si>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</si>
  <si>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</si>
  <si>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</si>
  <si>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</si>
  <si>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</si>
  <si>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</si>
  <si>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</si>
  <si>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</si>
  <si>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</si>
  <si>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</si>
  <si>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</si>
  <si>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</si>
  <si>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</si>
  <si>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</si>
  <si>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</si>
  <si>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</si>
  <si>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</si>
  <si>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</si>
  <si>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</si>
  <si>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</si>
  <si>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</si>
  <si>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</si>
  <si>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</si>
  <si>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</si>
  <si>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</si>
  <si>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</si>
  <si>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</si>
  <si>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</si>
  <si>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</si>
  <si>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</si>
  <si>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</si>
  <si>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</si>
  <si>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</si>
  <si>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</si>
  <si>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</si>
  <si>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</si>
  <si>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</si>
  <si>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</si>
  <si>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</si>
  <si>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</si>
  <si>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</si>
  <si>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</si>
  <si>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</si>
  <si>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</si>
  <si>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</si>
  <si>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</si>
  <si>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</si>
  <si>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</si>
  <si>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</si>
  <si>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</si>
  <si>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</si>
  <si>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</si>
  <si>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</si>
  <si>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</si>
  <si>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</si>
  <si>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</si>
  <si>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</si>
  <si>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</si>
  <si>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</si>
  <si>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</si>
  <si>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</si>
  <si>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</si>
  <si>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</si>
  <si>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</si>
  <si>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</si>
  <si>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</si>
  <si>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</si>
  <si>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</si>
  <si>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</si>
  <si>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</si>
  <si>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</si>
  <si>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</si>
  <si>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</si>
  <si>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</si>
  <si>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</si>
  <si>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</si>
  <si>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</si>
  <si>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</si>
  <si>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</si>
  <si>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</si>
  <si>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</si>
  <si>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</si>
  <si>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</si>
  <si>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</si>
  <si>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</si>
  <si>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</si>
  <si>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</si>
  <si>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</si>
  <si>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</si>
  <si>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</si>
  <si>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</si>
  <si>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</si>
  <si>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</si>
  <si>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</si>
  <si>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</si>
  <si>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</si>
  <si>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</si>
  <si>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</si>
  <si>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</si>
  <si>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</si>
  <si>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</si>
  <si>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</si>
  <si>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</si>
  <si>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</si>
  <si>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</si>
  <si>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</si>
  <si>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</si>
  <si>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</si>
  <si>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</si>
  <si>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</si>
  <si>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</si>
  <si>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</si>
  <si>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</si>
  <si>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</si>
  <si>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</si>
  <si>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</si>
  <si>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</si>
  <si>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</si>
  <si>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</si>
  <si>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</si>
  <si>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</si>
  <si>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</si>
  <si>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</si>
  <si>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</si>
  <si>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</si>
  <si>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</si>
  <si>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</si>
  <si>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</si>
  <si>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</si>
  <si>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</si>
  <si>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</si>
  <si>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</si>
  <si>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</si>
  <si>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</si>
  <si>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</si>
  <si>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</si>
  <si>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</si>
  <si>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</si>
  <si>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</si>
  <si>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</si>
  <si>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</si>
  <si>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</si>
  <si>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</si>
  <si>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</si>
  <si>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</si>
  <si>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</si>
  <si>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</si>
  <si>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</si>
  <si>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</si>
  <si>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</si>
  <si>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</si>
  <si>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</si>
  <si>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</si>
  <si>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</si>
  <si>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</si>
  <si>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</si>
  <si>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</si>
  <si>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</si>
  <si>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</si>
  <si>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</si>
  <si>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</si>
  <si>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</si>
  <si>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</si>
  <si>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</si>
  <si>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</si>
  <si>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</si>
  <si>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</si>
  <si>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</si>
  <si>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</si>
  <si>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</si>
  <si>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</si>
  <si>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</si>
  <si>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</si>
  <si>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</si>
  <si>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</si>
  <si>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</si>
  <si>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</si>
  <si>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</si>
  <si>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</si>
  <si>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</si>
  <si>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</si>
  <si>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</si>
  <si>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</si>
  <si>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</si>
  <si>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</si>
  <si>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</si>
  <si>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</si>
  <si>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</si>
  <si>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</si>
  <si>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</si>
  <si>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</si>
  <si>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</si>
  <si>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</si>
  <si>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</si>
  <si>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</si>
  <si>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</si>
  <si>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</si>
  <si>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</si>
  <si>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</si>
  <si>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</si>
  <si>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</si>
  <si>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</si>
  <si>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</si>
  <si>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</si>
  <si>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</si>
  <si>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</si>
  <si>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</si>
  <si>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</si>
  <si>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</si>
  <si>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</si>
  <si>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</si>
  <si>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</si>
  <si>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</si>
  <si>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</si>
  <si>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</si>
  <si>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</si>
  <si>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</si>
  <si>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</si>
  <si>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</si>
  <si>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</si>
  <si>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</si>
  <si>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</si>
  <si>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</si>
  <si>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</si>
  <si>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</si>
  <si>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</si>
  <si>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</si>
  <si>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</si>
  <si>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</si>
  <si>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</si>
  <si>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</si>
  <si>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</si>
  <si>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</si>
  <si>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</si>
  <si>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</si>
  <si>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</si>
  <si>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</si>
  <si>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</si>
  <si>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</si>
  <si>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</si>
  <si>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</si>
  <si>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</si>
  <si>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</si>
  <si>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</si>
  <si>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</si>
  <si>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</si>
  <si>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</si>
  <si>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</si>
  <si>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</si>
  <si>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</si>
  <si>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</si>
  <si>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</si>
  <si>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</si>
  <si>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</si>
  <si>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</si>
  <si>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</si>
  <si>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</si>
  <si>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</si>
  <si>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</si>
  <si>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</si>
  <si>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</si>
  <si>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</si>
  <si>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</si>
  <si>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</si>
  <si>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</si>
  <si>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</si>
  <si>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</si>
  <si>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</si>
  <si>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</si>
  <si>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</si>
  <si>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</si>
  <si>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</si>
  <si>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</si>
  <si>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</si>
  <si>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</si>
  <si>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</si>
  <si>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</si>
  <si>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</si>
  <si>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</si>
  <si>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</si>
  <si>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</si>
  <si>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</si>
  <si>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</si>
  <si>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</si>
  <si>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</si>
  <si>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</si>
  <si>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</si>
  <si>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</si>
  <si>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</si>
  <si>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</si>
  <si>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</si>
  <si>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</si>
  <si>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</si>
  <si>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</si>
  <si>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</si>
  <si>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</si>
  <si>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</si>
  <si>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</si>
  <si>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</si>
  <si>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</si>
  <si>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</si>
  <si>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</si>
  <si>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</si>
  <si>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</si>
  <si>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</si>
  <si>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</si>
  <si>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</si>
  <si>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</si>
  <si>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</si>
  <si>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</si>
  <si>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</si>
  <si>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</si>
  <si>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</si>
  <si>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</si>
  <si>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</si>
  <si>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</si>
  <si>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</si>
  <si>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</si>
  <si>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</si>
  <si>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</si>
  <si>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</si>
  <si>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</si>
  <si>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</si>
  <si>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</si>
  <si>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</si>
  <si>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</si>
  <si>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</si>
  <si>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</si>
  <si>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</si>
  <si>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</si>
  <si>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</si>
  <si>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</si>
  <si>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</si>
  <si>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</si>
  <si>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</si>
  <si>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</si>
  <si>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</si>
  <si>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</si>
  <si>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</si>
  <si>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</si>
  <si>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</si>
  <si>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</si>
  <si>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</si>
  <si>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</si>
  <si>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</si>
  <si>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</si>
  <si>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</si>
  <si>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</si>
  <si>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</si>
  <si>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</si>
  <si>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</si>
  <si>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</si>
  <si>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</si>
  <si>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</si>
  <si>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</si>
  <si>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</si>
  <si>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</si>
  <si>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</si>
  <si>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</si>
  <si>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</si>
  <si>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</si>
  <si>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</si>
  <si>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</si>
  <si>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</si>
  <si>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</si>
  <si>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</si>
  <si>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</si>
  <si>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</si>
  <si>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</si>
  <si>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</si>
  <si>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</si>
  <si>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</si>
  <si>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</si>
  <si>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</si>
  <si>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</si>
  <si>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</si>
  <si>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</si>
  <si>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</si>
  <si>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</si>
  <si>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</si>
  <si>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</si>
  <si>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</si>
  <si>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</si>
  <si>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</si>
  <si>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</si>
  <si>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</si>
  <si>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</si>
  <si>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</si>
  <si>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</si>
  <si>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</si>
  <si>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</si>
  <si>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</si>
  <si>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</si>
  <si>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</si>
  <si>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</si>
  <si>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</si>
  <si>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</si>
  <si>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</si>
  <si>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</si>
  <si>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</si>
  <si>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</si>
  <si>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</si>
  <si>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</si>
  <si>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</si>
  <si>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</si>
  <si>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</si>
  <si>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</si>
  <si>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</si>
  <si>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</si>
  <si>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</si>
  <si>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</si>
  <si>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</si>
  <si>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</si>
  <si>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</si>
  <si>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</si>
  <si>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</si>
  <si>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</si>
  <si>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</si>
  <si>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</si>
  <si>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</si>
  <si>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</si>
  <si>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</si>
  <si>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</si>
  <si>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</si>
  <si>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</si>
  <si>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</si>
  <si>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</si>
  <si>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</si>
  <si>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</si>
  <si>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</si>
  <si>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</si>
  <si>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</si>
  <si>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</si>
  <si>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</si>
  <si>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</si>
  <si>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</si>
  <si>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</si>
  <si>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</si>
  <si>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</si>
  <si>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</si>
  <si>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</si>
  <si>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</si>
  <si>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</si>
  <si>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</si>
  <si>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</si>
  <si>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</si>
  <si>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</si>
  <si>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</si>
  <si>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</si>
  <si>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</si>
  <si>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</si>
  <si>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</si>
  <si>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</si>
  <si>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</si>
  <si>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</si>
  <si>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</si>
  <si>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</si>
  <si>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</si>
  <si>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</si>
  <si>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</si>
  <si>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</si>
  <si>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</si>
  <si>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</si>
  <si>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</si>
  <si>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</si>
  <si>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</si>
  <si>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</si>
  <si>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</si>
  <si>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</si>
  <si>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</si>
  <si>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</si>
  <si>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</si>
  <si>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</si>
  <si>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</si>
  <si>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</si>
  <si>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</si>
  <si>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</si>
  <si>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</si>
  <si>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</si>
  <si>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</si>
  <si>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</si>
  <si>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</si>
  <si>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</si>
  <si>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</si>
  <si>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</si>
  <si>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</si>
  <si>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</si>
  <si>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</si>
  <si>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</si>
  <si>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</si>
  <si>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</si>
  <si>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</si>
  <si>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</si>
  <si>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</si>
  <si>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</si>
  <si>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</si>
  <si>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</si>
  <si>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</si>
  <si>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</si>
  <si>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</si>
  <si>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</si>
  <si>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</si>
  <si>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</si>
  <si>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</si>
  <si>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</si>
  <si>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</si>
  <si>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</si>
  <si>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</si>
  <si>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</si>
  <si>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</si>
  <si>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</si>
  <si>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</si>
  <si>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</si>
  <si>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</si>
  <si>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</si>
  <si>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</si>
  <si>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</si>
  <si>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</si>
  <si>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</si>
  <si>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</si>
  <si>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</si>
  <si>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</si>
  <si>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</si>
  <si>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</si>
  <si>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</si>
  <si>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</si>
  <si>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</si>
  <si>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</si>
  <si>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</si>
  <si>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</si>
  <si>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</si>
  <si>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</si>
  <si>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</si>
  <si>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</si>
  <si>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</si>
  <si>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</si>
  <si>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</si>
  <si>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</si>
  <si>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</si>
  <si>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</si>
  <si>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</si>
  <si>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</si>
  <si>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</si>
  <si>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</si>
  <si>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</si>
  <si>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</si>
  <si>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</si>
  <si>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</si>
  <si>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</si>
  <si>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</si>
  <si>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</si>
  <si>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</si>
  <si>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</si>
  <si>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</si>
  <si>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</si>
  <si>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</si>
  <si>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</si>
  <si>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</si>
  <si>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</si>
  <si>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</si>
  <si>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</si>
  <si>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</si>
  <si>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</si>
  <si>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</si>
  <si>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</si>
  <si>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</si>
  <si>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</si>
  <si>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</si>
  <si>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</si>
  <si>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</si>
  <si>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</si>
  <si>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</si>
  <si>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</si>
  <si>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</si>
  <si>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</si>
  <si>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</si>
  <si>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</si>
  <si>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</si>
  <si>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</si>
  <si>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</si>
  <si>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</si>
  <si>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</si>
  <si>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</si>
  <si>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</si>
  <si>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</si>
  <si>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</si>
  <si>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</si>
  <si>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</si>
  <si>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</si>
  <si>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</si>
  <si>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</si>
  <si>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</si>
  <si>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</si>
  <si>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</si>
  <si>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</si>
  <si>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</si>
  <si>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</si>
  <si>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</si>
  <si>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</si>
  <si>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</si>
  <si>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</si>
  <si>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</si>
  <si>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</si>
  <si>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</si>
  <si>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</si>
  <si>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</si>
  <si>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</si>
  <si>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</si>
  <si>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</si>
  <si>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</si>
  <si>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</si>
  <si>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</si>
  <si>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</si>
  <si>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</si>
  <si>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</si>
  <si>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</si>
  <si>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</si>
  <si>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</si>
  <si>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</si>
  <si>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</si>
  <si>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</si>
  <si>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</si>
  <si>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</si>
  <si>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</si>
  <si>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</si>
  <si>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</si>
  <si>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</si>
  <si>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</si>
  <si>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</si>
  <si>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</si>
  <si>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</si>
  <si>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</si>
  <si>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</si>
  <si>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</si>
  <si>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</si>
  <si>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</si>
  <si>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</si>
  <si>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</si>
  <si>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</si>
  <si>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</si>
  <si>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</si>
  <si>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</si>
  <si>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</si>
  <si>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</si>
  <si>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</si>
  <si>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</si>
  <si>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</si>
  <si>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</si>
  <si>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</si>
  <si>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</si>
  <si>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</si>
  <si>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</si>
  <si>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</si>
  <si>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</si>
  <si>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</si>
  <si>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</si>
  <si>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</si>
  <si>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</si>
  <si>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</si>
  <si>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</si>
  <si>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</si>
  <si>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</si>
  <si>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</si>
  <si>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</si>
  <si>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</si>
  <si>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</si>
  <si>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</si>
  <si>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</si>
  <si>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</si>
  <si>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</si>
  <si>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</si>
  <si>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</si>
  <si>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</si>
  <si>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</si>
  <si>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</si>
  <si>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</si>
  <si>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</si>
  <si>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</si>
  <si>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</si>
  <si>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</si>
  <si>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</si>
  <si>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</si>
  <si>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</si>
  <si>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</si>
  <si>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</si>
  <si>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</si>
  <si>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</si>
  <si>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</si>
  <si>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</si>
  <si>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</si>
  <si>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</si>
  <si>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</si>
  <si>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</si>
  <si>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</si>
  <si>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</si>
  <si>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</si>
  <si>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</si>
  <si>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</si>
  <si>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</si>
  <si>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</si>
  <si>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</si>
  <si>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</si>
  <si>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</si>
  <si>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</si>
  <si>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</si>
  <si>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</si>
  <si>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</si>
  <si>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</si>
  <si>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</si>
  <si>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</si>
  <si>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</si>
  <si>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</si>
  <si>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</si>
  <si>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</si>
  <si>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</si>
  <si>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</si>
  <si>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</si>
  <si>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</si>
  <si>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</si>
  <si>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</si>
  <si>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</si>
  <si>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</si>
  <si>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</si>
  <si>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</si>
  <si>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</si>
  <si>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</si>
  <si>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</si>
  <si>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</si>
  <si>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</si>
  <si>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</si>
  <si>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</si>
  <si>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</si>
  <si>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</si>
  <si>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</si>
  <si>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</si>
  <si>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</si>
  <si>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</si>
  <si>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</si>
  <si>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</si>
  <si>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</si>
  <si>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</si>
  <si>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</si>
  <si>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</si>
  <si>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</si>
  <si>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</si>
  <si>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</si>
  <si>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</si>
  <si>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</si>
  <si>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</si>
  <si>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</si>
  <si>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</si>
  <si>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</si>
  <si>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</si>
  <si>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</si>
  <si>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</si>
  <si>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</si>
  <si>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</si>
  <si>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</si>
  <si>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</si>
  <si>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</si>
  <si>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</si>
  <si>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</si>
  <si>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</si>
  <si>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</si>
  <si>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</si>
  <si>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</si>
  <si>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</si>
  <si>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</si>
  <si>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</si>
  <si>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</si>
  <si>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</si>
  <si>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</si>
  <si>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</si>
  <si>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</si>
  <si>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</si>
  <si>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</si>
  <si>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</si>
  <si>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</si>
  <si>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</si>
  <si>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</si>
  <si>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</si>
  <si>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</si>
  <si>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</si>
  <si>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</si>
  <si>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</si>
  <si>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</si>
  <si>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</si>
  <si>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</si>
  <si>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</si>
  <si>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</si>
  <si>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</si>
  <si>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</si>
  <si>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</si>
  <si>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</si>
  <si>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</si>
  <si>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</si>
  <si>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</si>
  <si>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</si>
  <si>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</si>
  <si>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</si>
  <si>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</si>
  <si>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</si>
  <si>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</si>
  <si>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</si>
  <si>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</si>
  <si>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</si>
  <si>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</si>
  <si>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</si>
  <si>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</si>
  <si>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</si>
  <si>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</si>
  <si>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</si>
  <si>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</si>
  <si>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</si>
  <si>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</si>
  <si>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</si>
  <si>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</si>
  <si>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</si>
  <si>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</si>
  <si>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</si>
  <si>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</si>
  <si>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</si>
  <si>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</si>
  <si>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</si>
  <si>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</si>
  <si>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</si>
  <si>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</si>
  <si>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</si>
  <si>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</si>
  <si>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</si>
  <si>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</si>
  <si>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</si>
  <si>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</si>
  <si>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</si>
  <si>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</si>
  <si>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</si>
  <si>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</si>
  <si>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</si>
  <si>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</si>
  <si>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</si>
  <si>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</si>
  <si>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</si>
  <si>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</si>
  <si>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</si>
  <si>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</si>
  <si>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</si>
  <si>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</si>
  <si>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</si>
  <si>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</si>
  <si>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</si>
  <si>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</si>
  <si>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</si>
  <si>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</si>
  <si>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</si>
  <si>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</si>
  <si>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</si>
  <si>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</si>
  <si>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</si>
  <si>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</si>
  <si>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</si>
  <si>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</si>
  <si>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</si>
  <si>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</si>
  <si>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</si>
  <si>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</si>
  <si>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</si>
  <si>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</si>
  <si>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</si>
  <si>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</si>
  <si>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</si>
  <si>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</si>
  <si>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</si>
  <si>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</si>
  <si>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</si>
  <si>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</si>
  <si>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</si>
  <si>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</si>
  <si>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</si>
  <si>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</si>
  <si>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</si>
  <si>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</si>
  <si>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</si>
  <si>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</si>
  <si>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</si>
  <si>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</si>
  <si>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</si>
  <si>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</si>
  <si>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</si>
  <si>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</si>
  <si>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</si>
  <si>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</si>
  <si>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</si>
  <si>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</si>
  <si>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</si>
  <si>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</si>
  <si>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</si>
  <si>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</si>
  <si>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</si>
  <si>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</si>
  <si>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</si>
  <si>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</si>
  <si>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</si>
  <si>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</si>
  <si>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</si>
  <si>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</si>
  <si>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</si>
  <si>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</si>
  <si>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</si>
  <si>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</si>
  <si>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</si>
  <si>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</si>
  <si>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</si>
  <si>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</si>
  <si>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</si>
  <si>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</si>
  <si>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</si>
  <si>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</si>
  <si>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</si>
  <si>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</si>
  <si>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</si>
  <si>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</si>
  <si>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</si>
  <si>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</si>
  <si>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</si>
  <si>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</si>
  <si>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</si>
  <si>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</si>
  <si>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</si>
  <si>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</si>
  <si>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</si>
  <si>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</si>
  <si>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</si>
  <si>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</si>
  <si>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</si>
  <si>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</si>
  <si>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</si>
  <si>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</si>
  <si>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</si>
  <si>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</si>
  <si>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</si>
  <si>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</si>
  <si>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</si>
  <si>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</si>
  <si>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</si>
  <si>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</si>
  <si>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</si>
  <si>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</si>
  <si>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</si>
  <si>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</si>
  <si>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</si>
  <si>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</si>
  <si>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</si>
  <si>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</si>
  <si>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</si>
  <si>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</si>
  <si>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</si>
  <si>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</si>
  <si>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</si>
  <si>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</si>
  <si>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</si>
  <si>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</si>
  <si>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</si>
  <si>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</si>
  <si>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</si>
  <si>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</si>
  <si>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</si>
  <si>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</si>
  <si>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</si>
  <si>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</si>
  <si>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</si>
  <si>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</si>
  <si>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</si>
  <si>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</si>
  <si>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</si>
  <si>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</si>
  <si>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</si>
  <si>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</si>
  <si>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</si>
  <si>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</si>
  <si>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</si>
  <si>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</si>
  <si>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</si>
  <si>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</si>
  <si>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</si>
  <si>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</si>
  <si>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</si>
  <si>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</si>
  <si>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</si>
  <si>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</si>
  <si>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</si>
  <si>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</si>
  <si>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</si>
  <si>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</si>
  <si>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</si>
  <si>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</si>
  <si>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</si>
  <si>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</si>
  <si>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</si>
  <si>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</si>
  <si>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</si>
  <si>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</si>
  <si>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</si>
  <si>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</si>
  <si>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</si>
  <si>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</si>
  <si>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</si>
  <si>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</si>
  <si>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</si>
  <si>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</si>
  <si>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</si>
  <si>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</si>
  <si>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</si>
  <si>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</si>
  <si>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</si>
  <si>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</si>
  <si>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</si>
  <si>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</si>
  <si>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</si>
  <si>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</si>
  <si>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</si>
  <si>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</si>
  <si>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</si>
  <si>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</si>
  <si>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</si>
  <si>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</si>
  <si>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</si>
  <si>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</si>
  <si>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</si>
  <si>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</si>
  <si>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</si>
  <si>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</si>
  <si>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</si>
  <si>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</si>
  <si>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</si>
  <si>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</si>
  <si>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</si>
  <si>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</si>
  <si>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</si>
  <si>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</si>
  <si>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</si>
  <si>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</si>
  <si>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</si>
  <si>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</si>
  <si>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</si>
  <si>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</si>
  <si>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</si>
  <si>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</si>
  <si>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</si>
  <si>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</si>
  <si>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</si>
  <si>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</si>
  <si>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</si>
  <si>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</si>
  <si>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</si>
  <si>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</si>
  <si>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</si>
  <si>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</si>
  <si>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</si>
  <si>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</si>
  <si>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</si>
  <si>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</si>
  <si>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</si>
  <si>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</si>
  <si>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</si>
  <si>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</si>
  <si>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</si>
  <si>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</si>
  <si>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</si>
  <si>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</si>
  <si>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</si>
  <si>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</si>
  <si>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</si>
  <si>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</si>
  <si>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</si>
  <si>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</si>
  <si>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</si>
  <si>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</si>
  <si>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</si>
  <si>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</si>
  <si>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</si>
  <si>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</si>
  <si>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</si>
  <si>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</si>
  <si>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</si>
  <si>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</si>
  <si>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</si>
  <si>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</si>
  <si>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</si>
  <si>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</si>
  <si>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</si>
  <si>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</si>
  <si>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</si>
  <si>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</si>
  <si>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</si>
  <si>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</si>
  <si>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</si>
  <si>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</si>
  <si>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</si>
  <si>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</si>
  <si>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</si>
  <si>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</si>
  <si>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</si>
  <si>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</si>
  <si>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</si>
  <si>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</si>
  <si>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</si>
  <si>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</si>
  <si>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</si>
  <si>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</si>
  <si>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</si>
  <si>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</si>
  <si>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</si>
  <si>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</si>
  <si>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</si>
  <si>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</si>
  <si>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</si>
  <si>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</si>
  <si>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</si>
  <si>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</si>
  <si>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</si>
  <si>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</si>
  <si>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</si>
  <si>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</si>
  <si>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</si>
  <si>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</si>
  <si>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</si>
  <si>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</si>
  <si>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</si>
  <si>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</si>
  <si>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</si>
  <si>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</si>
  <si>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</si>
  <si>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</si>
  <si>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</si>
  <si>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</si>
  <si>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</si>
  <si>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</si>
  <si>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</si>
  <si>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</si>
  <si>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</si>
  <si>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</si>
  <si>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</si>
  <si>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</si>
  <si>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</si>
  <si>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</si>
  <si>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</si>
  <si>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</si>
  <si>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</si>
  <si>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</si>
  <si>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</si>
  <si>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</si>
  <si>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</si>
  <si>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</si>
  <si>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</si>
  <si>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</si>
  <si>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</si>
  <si>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</si>
  <si>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</si>
  <si>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</si>
  <si>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</si>
  <si>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</si>
  <si>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</si>
  <si>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</si>
  <si>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</si>
  <si>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</si>
  <si>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</si>
  <si>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</si>
  <si>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</si>
  <si>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</si>
  <si>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</si>
  <si>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</si>
  <si>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</si>
  <si>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</si>
  <si>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</si>
  <si>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</si>
  <si>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</si>
  <si>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</si>
  <si>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</si>
  <si>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</si>
  <si>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</si>
  <si>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</si>
  <si>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</si>
  <si>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</si>
  <si>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</si>
  <si>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</si>
  <si>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</si>
  <si>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</si>
  <si>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</si>
  <si>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</si>
  <si>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</si>
  <si>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</si>
  <si>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</si>
  <si>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</si>
  <si>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</si>
  <si>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</si>
  <si>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</si>
  <si>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</si>
  <si>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</si>
  <si>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</si>
  <si>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</si>
  <si>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</si>
  <si>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</si>
  <si>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</si>
  <si>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</si>
  <si>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</si>
  <si>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</si>
  <si>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</si>
  <si>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</si>
  <si>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</si>
  <si>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</si>
  <si>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</si>
  <si>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</si>
  <si>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</si>
  <si>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</si>
  <si>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</si>
  <si>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</si>
  <si>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</si>
  <si>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</si>
  <si>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</si>
  <si>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</si>
  <si>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</si>
  <si>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</si>
  <si>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</si>
  <si>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</si>
  <si>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</si>
  <si>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</si>
  <si>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</si>
  <si>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</si>
  <si>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</si>
  <si>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</si>
  <si>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</si>
  <si>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</si>
  <si>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</si>
  <si>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</si>
  <si>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</si>
  <si>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</si>
  <si>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</si>
  <si>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</si>
  <si>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</si>
  <si>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</si>
  <si>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</si>
  <si>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</si>
  <si>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</si>
  <si>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</si>
  <si>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</si>
  <si>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</si>
  <si>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</si>
  <si>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</si>
  <si>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</si>
  <si>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</si>
  <si>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</si>
  <si>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</si>
  <si>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</si>
  <si>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</si>
  <si>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</si>
  <si>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</si>
  <si>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</si>
  <si>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</si>
  <si>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</si>
  <si>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</si>
  <si>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</si>
  <si>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</si>
  <si>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</si>
  <si>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</si>
  <si>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</si>
  <si>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</si>
  <si>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</si>
  <si>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</si>
  <si>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</si>
  <si>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</si>
  <si>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</si>
  <si>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</si>
  <si>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</si>
  <si>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</si>
  <si>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</si>
  <si>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</si>
  <si>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</si>
  <si>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</si>
  <si>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</si>
  <si>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</si>
  <si>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</si>
  <si>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</si>
  <si>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</si>
  <si>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</si>
  <si>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</si>
  <si>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</si>
  <si>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</si>
  <si>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</si>
  <si>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</si>
  <si>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</si>
  <si>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</si>
  <si>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</si>
  <si>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</si>
  <si>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</si>
  <si>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</si>
  <si>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</si>
  <si>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</si>
  <si>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</si>
  <si>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</si>
  <si>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</si>
  <si>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</si>
  <si>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</si>
  <si>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</si>
  <si>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</si>
  <si>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</si>
  <si>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</si>
  <si>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</si>
  <si>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</si>
  <si>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</si>
  <si>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</si>
  <si>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</si>
  <si>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</si>
  <si>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</si>
  <si>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</si>
  <si>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</si>
  <si>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</si>
  <si>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</si>
  <si>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</si>
  <si>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</si>
  <si>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</si>
  <si>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</si>
  <si>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</si>
  <si>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</si>
  <si>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</si>
  <si>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</si>
  <si>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</si>
  <si>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</si>
  <si>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</si>
  <si>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</si>
  <si>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</si>
  <si>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</si>
  <si>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</si>
  <si>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</si>
  <si>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</si>
  <si>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</si>
  <si>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</si>
  <si>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</si>
  <si>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</si>
  <si>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</si>
  <si>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</si>
  <si>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</si>
  <si>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</si>
  <si>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</si>
  <si>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</si>
  <si>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</si>
  <si>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</si>
  <si>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</si>
  <si>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</si>
  <si>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</si>
  <si>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</si>
  <si>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</si>
  <si>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</si>
  <si>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</si>
  <si>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</si>
  <si>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</si>
  <si>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</si>
  <si>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</si>
  <si>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</si>
  <si>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</si>
  <si>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</si>
  <si>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</si>
  <si>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</si>
  <si>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</si>
  <si>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</si>
  <si>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</si>
  <si>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</si>
  <si>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</si>
  <si>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</si>
  <si>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</si>
  <si>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</si>
  <si>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</si>
  <si>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</si>
  <si>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</si>
  <si>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</si>
  <si>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</si>
  <si>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</si>
  <si>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</si>
  <si>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</si>
  <si>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</si>
  <si>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</si>
  <si>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</si>
  <si>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</si>
  <si>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</si>
  <si>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</si>
  <si>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</si>
  <si>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</si>
  <si>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</si>
  <si>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</si>
  <si>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</si>
  <si>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</si>
  <si>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</si>
  <si>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</si>
  <si>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</si>
  <si>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</si>
  <si>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</si>
  <si>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</si>
  <si>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</si>
  <si>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</si>
  <si>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</si>
  <si>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</si>
  <si>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</si>
  <si>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</si>
  <si>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</si>
  <si>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</si>
  <si>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</si>
  <si>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</si>
  <si>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</si>
  <si>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</si>
  <si>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</si>
  <si>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</si>
  <si>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</si>
  <si>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</si>
  <si>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</si>
  <si>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</si>
  <si>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</si>
  <si>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</si>
  <si>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</si>
  <si>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</si>
  <si>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</si>
  <si>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</si>
  <si>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</si>
  <si>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</si>
  <si>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</si>
  <si>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</si>
  <si>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</si>
  <si>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</si>
  <si>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</si>
  <si>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</si>
  <si>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</si>
  <si>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</si>
  <si>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</si>
  <si>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</si>
  <si>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</si>
  <si>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</si>
  <si>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</si>
  <si>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</si>
  <si>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</si>
  <si>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</si>
  <si>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</si>
  <si>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</si>
  <si>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</si>
  <si>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</si>
  <si>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</si>
  <si>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</si>
  <si>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</si>
  <si>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</si>
  <si>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</si>
  <si>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</si>
  <si>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</si>
  <si>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</si>
  <si>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</si>
  <si>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</si>
  <si>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</si>
  <si>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</si>
  <si>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</si>
  <si>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</si>
  <si>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</si>
  <si>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</si>
  <si>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</si>
  <si>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</si>
  <si>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</si>
  <si>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</si>
  <si>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</si>
  <si>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</si>
  <si>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</si>
  <si>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</si>
  <si>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</si>
  <si>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</si>
  <si>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</si>
  <si>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</si>
  <si>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</si>
  <si>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</si>
  <si>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</si>
  <si>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</si>
  <si>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</si>
  <si>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</si>
  <si>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</si>
  <si>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</si>
  <si>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</si>
  <si>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</si>
  <si>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</si>
  <si>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</si>
  <si>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</si>
  <si>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</si>
  <si>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</si>
  <si>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</si>
  <si>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</si>
  <si>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</si>
  <si>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</si>
  <si>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</si>
  <si>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</si>
  <si>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</si>
  <si>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</si>
  <si>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</si>
  <si>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</si>
  <si>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</si>
  <si>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</si>
  <si>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</si>
  <si>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</si>
  <si>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</si>
  <si>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</si>
  <si>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</si>
  <si>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</si>
  <si>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</si>
  <si>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</si>
  <si>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</si>
  <si>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</si>
  <si>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</si>
  <si>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</si>
  <si>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</si>
  <si>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</si>
  <si>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</si>
  <si>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</si>
  <si>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</si>
  <si>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</si>
  <si>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</si>
  <si>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</si>
  <si>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</si>
  <si>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</si>
  <si>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</si>
  <si>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</si>
  <si>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</si>
  <si>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</si>
  <si>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</si>
  <si>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</si>
  <si>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</si>
  <si>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</si>
  <si>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</si>
  <si>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</si>
  <si>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</si>
  <si>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</si>
  <si>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</si>
  <si>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</si>
  <si>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</si>
  <si>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</si>
  <si>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</si>
  <si>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</si>
  <si>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</si>
  <si>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</si>
  <si>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</si>
  <si>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</si>
  <si>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</si>
  <si>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</si>
  <si>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</si>
  <si>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</si>
  <si>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</si>
  <si>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</si>
  <si>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</si>
  <si>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</si>
  <si>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</si>
  <si>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</si>
  <si>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</si>
  <si>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</si>
  <si>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</si>
  <si>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</si>
  <si>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</si>
  <si>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</si>
  <si>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</si>
  <si>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</si>
  <si>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</si>
  <si>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</si>
  <si>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</si>
  <si>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</si>
  <si>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</si>
  <si>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</si>
  <si>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</si>
  <si>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</si>
  <si>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</si>
  <si>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</si>
  <si>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</si>
  <si>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</si>
  <si>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</si>
  <si>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</si>
  <si>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</si>
  <si>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</si>
  <si>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</si>
  <si>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</si>
  <si>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</si>
  <si>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</si>
  <si>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</si>
  <si>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</si>
  <si>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</si>
  <si>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</si>
  <si>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</si>
  <si>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</si>
  <si>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</si>
  <si>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</si>
  <si>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</si>
  <si>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</si>
  <si>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</si>
  <si>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</si>
  <si>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</si>
  <si>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</si>
  <si>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</si>
  <si>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</si>
  <si>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</si>
  <si>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</si>
  <si>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</si>
  <si>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</si>
  <si>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</si>
  <si>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</si>
  <si>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</si>
  <si>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</si>
  <si>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</si>
  <si>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</si>
  <si>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</si>
  <si>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</si>
  <si>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</si>
  <si>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</si>
  <si>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</si>
  <si>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</si>
  <si>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</si>
  <si>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</si>
  <si>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</si>
  <si>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</si>
  <si>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</si>
  <si>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</si>
  <si>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</si>
  <si>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</si>
  <si>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</si>
  <si>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</si>
  <si>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</si>
  <si>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</si>
  <si>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</si>
  <si>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</si>
  <si>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</si>
  <si>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</si>
  <si>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</si>
  <si>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</si>
  <si>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</si>
  <si>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</si>
  <si>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</si>
  <si>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</si>
  <si>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</si>
  <si>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</si>
  <si>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</si>
  <si>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</si>
  <si>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</si>
  <si>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</si>
  <si>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</si>
  <si>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</si>
  <si>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</si>
  <si>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</si>
  <si>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</si>
  <si>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</si>
  <si>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</si>
  <si>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</si>
  <si>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</si>
  <si>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</si>
  <si>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</si>
  <si>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</si>
  <si>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</si>
  <si>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</si>
  <si>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</si>
  <si>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</si>
  <si>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</si>
  <si>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</si>
  <si>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</si>
  <si>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</si>
  <si>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</si>
  <si>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</si>
  <si>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</si>
  <si>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</si>
  <si>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</si>
  <si>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</si>
  <si>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</si>
  <si>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</si>
  <si>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</si>
  <si>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</si>
  <si>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</si>
  <si>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</si>
  <si>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</si>
  <si>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</si>
  <si>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</si>
  <si>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</si>
  <si>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</si>
  <si>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</si>
  <si>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</si>
  <si>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</si>
  <si>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</si>
  <si>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</si>
  <si>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</si>
  <si>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</si>
  <si>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</si>
  <si>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</si>
  <si>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</si>
  <si>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</si>
  <si>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</si>
  <si>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</si>
  <si>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</si>
  <si>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</si>
  <si>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</si>
  <si>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</si>
  <si>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</si>
  <si>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</si>
  <si>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</si>
  <si>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</si>
  <si>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</si>
  <si>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</si>
  <si>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</si>
  <si>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</si>
  <si>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</si>
  <si>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</si>
  <si>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</si>
  <si>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</si>
  <si>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</si>
  <si>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</si>
  <si>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</si>
  <si>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</si>
  <si>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</si>
  <si>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</si>
  <si>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</si>
  <si>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</si>
  <si>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</si>
  <si>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</si>
  <si>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</si>
  <si>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</si>
  <si>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</si>
  <si>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</si>
  <si>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</si>
  <si>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</si>
  <si>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</si>
  <si>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</si>
  <si>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</si>
  <si>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</si>
  <si>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</si>
  <si>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</si>
  <si>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</si>
  <si>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</si>
  <si>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</si>
  <si>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</si>
  <si>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</si>
  <si>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</si>
  <si>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</si>
  <si>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</si>
  <si>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</si>
  <si>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</si>
  <si>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</si>
  <si>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</si>
  <si>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</si>
  <si>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</si>
  <si>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</si>
  <si>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</si>
  <si>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</si>
  <si>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</si>
  <si>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</si>
  <si>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</si>
  <si>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</si>
  <si>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</si>
  <si>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</si>
  <si>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</si>
  <si>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</si>
  <si>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</si>
  <si>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</si>
  <si>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</si>
  <si>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</si>
  <si>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</si>
  <si>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</si>
  <si>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</si>
  <si>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</si>
  <si>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</si>
  <si>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</si>
  <si>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</si>
  <si>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</si>
  <si>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</si>
  <si>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</si>
  <si>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</si>
  <si>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</si>
  <si>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</si>
  <si>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</si>
  <si>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</si>
  <si>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</si>
  <si>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</si>
  <si>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</si>
  <si>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</si>
  <si>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</si>
  <si>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</si>
  <si>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</si>
  <si>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</si>
  <si>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</si>
  <si>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</si>
  <si>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</si>
  <si>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</si>
  <si>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</si>
  <si>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</si>
  <si>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</si>
  <si>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</si>
  <si>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</si>
  <si>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</si>
  <si>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</si>
  <si>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</si>
  <si>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</si>
  <si>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</si>
  <si>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</si>
  <si>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</si>
  <si>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</si>
  <si>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</si>
  <si>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</si>
  <si>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</si>
  <si>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</si>
  <si>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</si>
  <si>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</si>
  <si>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</si>
  <si>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</si>
  <si>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</si>
  <si>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</si>
  <si>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</si>
  <si>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</si>
  <si>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</si>
  <si>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</si>
  <si>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</si>
  <si>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</si>
  <si>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</si>
  <si>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</si>
  <si>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</si>
  <si>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</si>
  <si>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</si>
  <si>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</si>
  <si>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</si>
  <si>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</si>
  <si>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</si>
  <si>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</si>
  <si>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</si>
  <si>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</si>
  <si>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</si>
  <si>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</si>
  <si>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</si>
  <si>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</si>
  <si>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</si>
  <si>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</si>
  <si>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</si>
  <si>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</si>
  <si>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</si>
  <si>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</si>
  <si>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</si>
  <si>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</si>
  <si>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</si>
  <si>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</si>
  <si>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</si>
  <si>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</si>
  <si>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</si>
  <si>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</si>
  <si>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</si>
  <si>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</si>
  <si>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</si>
  <si>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</si>
  <si>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</si>
  <si>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</si>
  <si>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</si>
  <si>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</si>
  <si>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</si>
  <si>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</si>
  <si>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</si>
  <si>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</si>
  <si>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</si>
  <si>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</si>
  <si>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</si>
  <si>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</si>
  <si>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</si>
  <si>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</si>
  <si>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</si>
  <si>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</si>
  <si>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</si>
  <si>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</si>
  <si>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</si>
  <si>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</si>
  <si>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</si>
  <si>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</si>
  <si>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</si>
  <si>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</si>
  <si>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</si>
  <si>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</si>
  <si>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</si>
  <si>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</si>
  <si>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</si>
  <si>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</si>
  <si>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</si>
  <si>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</si>
  <si>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</si>
  <si>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</si>
  <si>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</si>
  <si>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</si>
  <si>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</si>
  <si>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</si>
  <si>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</si>
  <si>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</si>
  <si>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</si>
  <si>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</si>
  <si>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</si>
  <si>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</si>
  <si>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</si>
  <si>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</si>
  <si>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</si>
  <si>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</si>
  <si>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</si>
  <si>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</si>
  <si>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</si>
  <si>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</si>
  <si>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</si>
  <si>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</si>
  <si>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</si>
  <si>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</si>
  <si>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</si>
  <si>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</si>
  <si>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</si>
  <si>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</si>
  <si>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</si>
  <si>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</si>
  <si>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</si>
  <si>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</si>
  <si>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</si>
  <si>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</si>
  <si>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</si>
  <si>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</si>
  <si>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</si>
  <si>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</si>
  <si>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</si>
  <si>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</si>
  <si>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</si>
  <si>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</si>
  <si>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</si>
  <si>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</si>
  <si>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</si>
  <si>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</si>
  <si>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</si>
  <si>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</si>
  <si>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</si>
  <si>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</si>
  <si>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</si>
  <si>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</si>
  <si>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</si>
  <si>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</si>
  <si>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</si>
  <si>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</si>
  <si>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</si>
  <si>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</si>
  <si>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</si>
  <si>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</si>
  <si>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</si>
  <si>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</si>
  <si>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</si>
  <si>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</si>
  <si>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</si>
  <si>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</si>
  <si>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</si>
  <si>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</si>
  <si>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</si>
  <si>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</si>
  <si>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</si>
  <si>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</si>
  <si>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</si>
  <si>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</si>
  <si>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</si>
  <si>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</si>
  <si>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</si>
  <si>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</si>
  <si>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</si>
  <si>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</si>
  <si>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</si>
  <si>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</si>
  <si>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</si>
  <si>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</si>
  <si>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</si>
  <si>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</si>
  <si>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</si>
  <si>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</si>
  <si>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</si>
  <si>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</si>
  <si>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</si>
  <si>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</si>
  <si>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</si>
  <si>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</si>
  <si>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</si>
  <si>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</si>
  <si>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</si>
  <si>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</si>
  <si>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</si>
  <si>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</si>
  <si>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</si>
  <si>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</si>
  <si>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</si>
  <si>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</si>
  <si>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</si>
  <si>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</si>
  <si>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</si>
  <si>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</si>
  <si>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</si>
  <si>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</si>
  <si>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</si>
  <si>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</si>
  <si>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</si>
  <si>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</si>
  <si>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</si>
  <si>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</si>
  <si>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</si>
  <si>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</si>
  <si>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</si>
  <si>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</si>
  <si>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</si>
  <si>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</si>
  <si>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</si>
  <si>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</si>
  <si>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</si>
  <si>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</si>
  <si>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</si>
  <si>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</si>
  <si>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</si>
  <si>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</si>
  <si>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</si>
  <si>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</si>
  <si>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</si>
  <si>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</si>
  <si>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</si>
  <si>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</si>
  <si>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</si>
  <si>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</si>
  <si>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</si>
  <si>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</si>
  <si>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</si>
  <si>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</si>
  <si>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</si>
  <si>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</si>
  <si>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</si>
  <si>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</si>
  <si>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</si>
  <si>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</si>
  <si>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</si>
  <si>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</si>
  <si>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</si>
  <si>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</si>
  <si>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</si>
  <si>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</si>
  <si>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</si>
  <si>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</si>
  <si>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</si>
  <si>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</si>
  <si>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</si>
  <si>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</si>
  <si>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</si>
  <si>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</si>
  <si>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</si>
  <si>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</si>
  <si>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</si>
  <si>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</si>
  <si>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</si>
  <si>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</si>
  <si>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</si>
  <si>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</si>
  <si>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</si>
  <si>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</si>
  <si>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</si>
  <si>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</si>
  <si>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</si>
  <si>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</si>
  <si>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</si>
  <si>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</si>
  <si>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</si>
  <si>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</si>
  <si>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</si>
  <si>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</si>
  <si>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</si>
  <si>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</si>
  <si>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</si>
  <si>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</si>
  <si>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</si>
  <si>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</si>
  <si>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</si>
  <si>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</si>
  <si>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</si>
  <si>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</si>
  <si>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</si>
  <si>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</si>
  <si>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</si>
  <si>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</si>
  <si>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</si>
  <si>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</si>
  <si>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</si>
  <si>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</si>
  <si>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</si>
  <si>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</si>
  <si>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</si>
  <si>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</si>
  <si>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</si>
  <si>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</si>
  <si>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</si>
  <si>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</si>
  <si>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</si>
  <si>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</si>
  <si>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</si>
  <si>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</si>
  <si>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</si>
  <si>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</si>
  <si>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</si>
  <si>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</si>
  <si>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</si>
  <si>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</si>
  <si>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</si>
  <si>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</si>
  <si>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</si>
  <si>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</si>
  <si>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</si>
  <si>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</si>
  <si>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</si>
  <si>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</si>
  <si>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</si>
  <si>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</si>
  <si>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</si>
  <si>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</si>
  <si>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</si>
  <si>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</si>
  <si>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</si>
  <si>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</si>
  <si>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</si>
  <si>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</si>
  <si>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</si>
  <si>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</si>
  <si>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</si>
  <si>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</si>
  <si>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</si>
  <si>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</si>
  <si>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</si>
  <si>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</si>
  <si>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</si>
  <si>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</si>
  <si>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</si>
  <si>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</si>
  <si>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</si>
  <si>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</si>
  <si>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</si>
  <si>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</si>
  <si>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</si>
  <si>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</si>
  <si>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</si>
  <si>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</si>
  <si>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</si>
  <si>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</si>
  <si>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</si>
  <si>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</si>
  <si>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</si>
  <si>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</si>
  <si>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</si>
  <si>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</si>
  <si>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</si>
  <si>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</si>
  <si>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</si>
  <si>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</si>
  <si>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</si>
  <si>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</si>
  <si>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</si>
  <si>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</si>
  <si>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</si>
  <si>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</si>
  <si>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</si>
  <si>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</si>
  <si>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</si>
  <si>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</si>
  <si>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</si>
  <si>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</si>
  <si>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</si>
  <si>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</si>
  <si>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</si>
  <si>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</si>
  <si>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</si>
  <si>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</si>
  <si>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</si>
  <si>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</si>
  <si>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</si>
  <si>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</si>
  <si>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</si>
  <si>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</si>
  <si>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</si>
  <si>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</si>
  <si>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</si>
  <si>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</si>
  <si>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</si>
  <si>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</si>
  <si>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</si>
  <si>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</si>
  <si>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</si>
  <si>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</si>
  <si>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</si>
  <si>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</si>
  <si>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</si>
  <si>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</si>
  <si>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</si>
  <si>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</si>
  <si>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</si>
  <si>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</si>
  <si>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</si>
  <si>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</si>
  <si>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</si>
  <si>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</si>
  <si>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</si>
  <si>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</si>
  <si>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</si>
  <si>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</si>
  <si>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</si>
  <si>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</si>
  <si>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</si>
  <si>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</si>
  <si>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</si>
  <si>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</si>
  <si>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</si>
  <si>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</si>
  <si>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</si>
  <si>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</si>
  <si>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</si>
  <si>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</si>
  <si>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</si>
  <si>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</si>
  <si>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</si>
  <si>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</si>
  <si>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</si>
  <si>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</si>
  <si>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</si>
  <si>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</si>
  <si>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</si>
  <si>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</si>
  <si>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</si>
  <si>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</si>
  <si>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</si>
  <si>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</si>
  <si>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</si>
  <si>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</si>
  <si>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</si>
  <si>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</si>
  <si>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</si>
  <si>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</si>
  <si>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</si>
  <si>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</si>
  <si>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</si>
  <si>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</si>
  <si>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</si>
  <si>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</si>
  <si>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</si>
  <si>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</si>
  <si>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</si>
  <si>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</si>
  <si>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</si>
  <si>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</si>
  <si>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</si>
  <si>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</si>
  <si>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</si>
  <si>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</si>
  <si>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</si>
  <si>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</si>
  <si>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</si>
  <si>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</si>
  <si>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</si>
  <si>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</si>
  <si>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</si>
  <si>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</si>
  <si>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</si>
  <si>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</si>
  <si>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</si>
  <si>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</si>
  <si>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</si>
  <si>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</si>
  <si>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</si>
  <si>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</si>
  <si>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</si>
  <si>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</si>
  <si>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</si>
  <si>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</si>
  <si>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</si>
  <si>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</si>
  <si>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</si>
  <si>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</si>
  <si>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</si>
  <si>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</si>
  <si>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</si>
  <si>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</si>
  <si>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</si>
  <si>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</si>
  <si>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</si>
  <si>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</si>
  <si>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</si>
  <si>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</si>
  <si>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</si>
  <si>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</si>
  <si>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</si>
  <si>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</si>
  <si>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</si>
  <si>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</si>
  <si>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</si>
  <si>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</si>
  <si>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</si>
  <si>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</si>
  <si>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</si>
  <si>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</si>
  <si>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</si>
  <si>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</si>
  <si>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</si>
  <si>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</si>
  <si>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</si>
  <si>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</si>
  <si>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</si>
  <si>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</si>
  <si>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</si>
  <si>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</si>
  <si>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</si>
  <si>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</si>
  <si>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</si>
  <si>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</si>
  <si>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</si>
  <si>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</si>
  <si>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</si>
  <si>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</si>
  <si>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</si>
  <si>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</si>
  <si>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</si>
  <si>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</si>
  <si>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</si>
  <si>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</si>
  <si>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</si>
  <si>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</si>
  <si>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</si>
  <si>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</si>
  <si>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</si>
  <si>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</si>
  <si>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</si>
  <si>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</si>
  <si>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</si>
  <si>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</si>
  <si>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</si>
  <si>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</si>
  <si>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</si>
  <si>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</si>
  <si>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</si>
  <si>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</si>
  <si>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</si>
  <si>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</si>
  <si>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</si>
  <si>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</si>
  <si>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</si>
  <si>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</si>
  <si>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</si>
  <si>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</si>
  <si>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</si>
  <si>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</si>
  <si>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</si>
  <si>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</si>
  <si>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</si>
  <si>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</si>
  <si>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</si>
  <si>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</si>
  <si>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</si>
  <si>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</si>
  <si>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</si>
  <si>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</si>
  <si>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</si>
  <si>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</si>
  <si>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</si>
  <si>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</si>
  <si>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</si>
  <si>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</si>
  <si>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</si>
  <si>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</si>
  <si>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</si>
  <si>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</si>
  <si>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</si>
  <si>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</si>
  <si>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</si>
  <si>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</si>
  <si>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</si>
  <si>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</si>
  <si>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</si>
  <si>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</si>
  <si>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</si>
  <si>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</si>
  <si>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</si>
  <si>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</si>
  <si>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</si>
  <si>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</si>
  <si>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</si>
  <si>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</si>
  <si>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</si>
  <si>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</si>
  <si>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</si>
  <si>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</si>
  <si>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</si>
  <si>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</si>
  <si>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</si>
  <si>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</si>
  <si>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</si>
  <si>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</si>
  <si>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</si>
  <si>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</si>
  <si>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</si>
  <si>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</si>
  <si>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</si>
  <si>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</si>
  <si>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</si>
  <si>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</si>
  <si>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</si>
  <si>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</si>
  <si>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</si>
  <si>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</si>
  <si>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</si>
  <si>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</si>
  <si>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</si>
  <si>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</si>
  <si>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</si>
  <si>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</si>
  <si>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</si>
  <si>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</si>
  <si>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</si>
  <si>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</si>
  <si>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</si>
  <si>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</si>
  <si>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</si>
  <si>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</si>
  <si>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</si>
  <si>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</si>
  <si>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</si>
  <si>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</si>
  <si>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</si>
  <si>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</si>
  <si>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</si>
  <si>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</si>
  <si>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</si>
  <si>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</si>
  <si>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</si>
  <si>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</si>
  <si>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</si>
  <si>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</si>
  <si>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</si>
  <si>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</si>
  <si>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</si>
  <si>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</si>
  <si>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</si>
  <si>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</si>
  <si>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</si>
  <si>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</si>
  <si>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</si>
  <si>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</si>
  <si>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</si>
  <si>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</si>
  <si>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</si>
  <si>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</si>
  <si>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</si>
  <si>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</si>
  <si>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</si>
  <si>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</si>
  <si>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</si>
  <si>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</si>
  <si>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</si>
  <si>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</si>
  <si>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</si>
  <si>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</si>
  <si>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</si>
  <si>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</si>
  <si>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</si>
  <si>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</si>
  <si>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</si>
  <si>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</si>
  <si>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</si>
  <si>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</si>
  <si>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</si>
  <si>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</si>
  <si>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</si>
  <si>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</si>
  <si>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</si>
  <si>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</si>
  <si>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</si>
  <si>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</si>
  <si>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</si>
  <si>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</si>
  <si>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</si>
  <si>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</si>
  <si>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</si>
  <si>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</si>
  <si>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</si>
  <si>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</si>
  <si>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</si>
  <si>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</si>
  <si>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</si>
  <si>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</si>
  <si>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</si>
  <si>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</si>
  <si>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</si>
  <si>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</si>
  <si>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</si>
  <si>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</si>
  <si>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</si>
  <si>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</si>
  <si>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</si>
  <si>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</si>
  <si>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</si>
  <si>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</si>
  <si>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</si>
  <si>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</si>
  <si>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</si>
  <si>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</si>
  <si>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</si>
  <si>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</si>
  <si>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</si>
  <si>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</si>
  <si>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</si>
  <si>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</si>
  <si>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</si>
  <si>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</si>
  <si>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</si>
  <si>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</si>
  <si>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</si>
  <si>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</si>
  <si>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</si>
  <si>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</si>
  <si>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</si>
  <si>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</si>
  <si>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</si>
  <si>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</si>
  <si>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</si>
  <si>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</si>
  <si>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</si>
  <si>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</si>
  <si>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</si>
  <si>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</si>
  <si>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</si>
  <si>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</si>
  <si>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</si>
  <si>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</si>
  <si>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</si>
  <si>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</si>
  <si>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</si>
  <si>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</si>
  <si>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</si>
  <si>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</si>
  <si>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</si>
  <si>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</si>
  <si>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</si>
  <si>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</si>
  <si>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</si>
  <si>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</si>
  <si>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</si>
  <si>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</si>
  <si>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</si>
  <si>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</si>
  <si>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</si>
  <si>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</si>
  <si>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</si>
  <si>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</si>
  <si>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</si>
  <si>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</si>
  <si>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</si>
  <si>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</si>
  <si>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</si>
  <si>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</si>
  <si>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</si>
  <si>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</si>
  <si>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</si>
  <si>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</si>
  <si>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</si>
  <si>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</si>
  <si>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</si>
  <si>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</si>
  <si>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</si>
  <si>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</si>
  <si>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</si>
  <si>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</si>
  <si>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</si>
  <si>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</si>
  <si>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</si>
  <si>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</si>
  <si>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</si>
  <si>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</si>
  <si>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</si>
  <si>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</si>
  <si>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</si>
  <si>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</si>
  <si>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</si>
  <si>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</si>
  <si>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</si>
  <si>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</si>
  <si>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</si>
  <si>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</si>
  <si>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</si>
  <si>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</si>
  <si>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</si>
  <si>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</si>
  <si>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</si>
  <si>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</si>
  <si>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</si>
  <si>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</si>
  <si>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</si>
  <si>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</si>
  <si>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</si>
  <si>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</si>
  <si>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</si>
  <si>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</si>
  <si>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</si>
  <si>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</si>
  <si>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</si>
  <si>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</si>
  <si>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</si>
  <si>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</si>
  <si>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</si>
  <si>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</si>
  <si>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</si>
  <si>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</si>
  <si>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</si>
  <si>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</si>
  <si>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</si>
  <si>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</si>
  <si>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</si>
  <si>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</si>
  <si>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</si>
  <si>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</si>
  <si>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</si>
  <si>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</si>
  <si>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</si>
  <si>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</si>
  <si>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</si>
  <si>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</si>
  <si>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</si>
  <si>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</si>
  <si>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</si>
  <si>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</si>
  <si>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</si>
  <si>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</si>
  <si>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</si>
  <si>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</si>
  <si>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</si>
  <si>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</si>
  <si>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</si>
  <si>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</si>
  <si>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</si>
  <si>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</si>
  <si>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</si>
  <si>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</si>
  <si>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</si>
  <si>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</si>
  <si>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</si>
  <si>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</si>
  <si>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</si>
  <si>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</si>
  <si>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</si>
  <si>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</si>
  <si>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</si>
  <si>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</si>
  <si>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</si>
  <si>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</si>
  <si>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</si>
  <si>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</si>
  <si>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</si>
  <si>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</si>
  <si>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</si>
  <si>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</si>
  <si>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</si>
  <si>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</si>
  <si>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</si>
  <si>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</si>
  <si>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</si>
  <si>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</si>
  <si>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</si>
  <si>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</si>
  <si>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</si>
  <si>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</si>
  <si>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</si>
  <si>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</si>
  <si>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</si>
  <si>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</si>
  <si>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</si>
  <si>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</si>
  <si>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</si>
  <si>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</si>
  <si>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</si>
  <si>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</si>
  <si>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</si>
  <si>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</si>
  <si>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</si>
  <si>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</si>
  <si>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</si>
  <si>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</si>
  <si>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</si>
  <si>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</si>
  <si>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</si>
  <si>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</si>
  <si>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</si>
  <si>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</si>
  <si>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</si>
  <si>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</si>
  <si>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</si>
  <si>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</si>
  <si>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</si>
  <si>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</si>
  <si>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</si>
  <si>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</si>
  <si>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</si>
  <si>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</si>
  <si>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</si>
  <si>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</si>
  <si>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</si>
  <si>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</si>
  <si>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</si>
  <si>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</si>
  <si>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</si>
  <si>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</si>
  <si>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</si>
  <si>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</si>
  <si>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</si>
  <si>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</si>
  <si>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</si>
  <si>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</si>
  <si>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</si>
  <si>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</si>
  <si>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</si>
  <si>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</si>
  <si>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</si>
  <si>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</si>
  <si>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</si>
  <si>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</si>
  <si>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</si>
  <si>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</si>
  <si>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</si>
  <si>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</si>
  <si>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</si>
  <si>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</si>
  <si>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</si>
  <si>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</si>
  <si>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</si>
  <si>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</si>
  <si>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</si>
  <si>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</si>
  <si>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</si>
  <si>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</si>
  <si>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</si>
  <si>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</si>
  <si>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</si>
  <si>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</si>
  <si>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</si>
  <si>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</si>
  <si>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</si>
  <si>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</si>
  <si>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</si>
  <si>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</si>
  <si>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</si>
  <si>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</si>
  <si>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</si>
  <si>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</si>
  <si>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</si>
  <si>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</si>
  <si>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</si>
  <si>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</si>
  <si>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</si>
  <si>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</si>
  <si>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</si>
  <si>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</si>
  <si>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</si>
  <si>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</si>
  <si>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</si>
  <si>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</si>
  <si>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</si>
  <si>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</si>
  <si>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</si>
  <si>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</si>
  <si>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</si>
  <si>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</si>
  <si>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</si>
  <si>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</si>
  <si>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</si>
  <si>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</si>
  <si>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</si>
  <si>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</si>
  <si>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</si>
  <si>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</si>
  <si>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</si>
  <si>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</si>
  <si>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</si>
  <si>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</si>
  <si>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</si>
  <si>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</si>
  <si>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</si>
  <si>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</si>
  <si>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</si>
  <si>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</si>
  <si>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</si>
  <si>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</si>
  <si>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</si>
  <si>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</si>
  <si>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</si>
  <si>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</si>
  <si>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</si>
  <si>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</si>
  <si>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</si>
  <si>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</si>
  <si>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</si>
  <si>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</si>
  <si>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</si>
  <si>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</si>
  <si>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</si>
  <si>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</si>
  <si>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</si>
  <si>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</si>
  <si>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</si>
  <si>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</si>
  <si>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</si>
  <si>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</si>
  <si>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</si>
  <si>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</si>
  <si>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</si>
  <si>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</si>
  <si>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</si>
  <si>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</si>
  <si>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</si>
  <si>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</si>
  <si>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</si>
  <si>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</si>
  <si>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</si>
  <si>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</si>
  <si>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</si>
  <si>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</si>
  <si>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</si>
  <si>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</si>
  <si>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</si>
  <si>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</si>
  <si>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</si>
  <si>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</si>
  <si>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</si>
  <si>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</si>
  <si>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</si>
  <si>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</si>
  <si>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</si>
  <si>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</si>
  <si>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</si>
  <si>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</si>
  <si>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</si>
  <si>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</si>
  <si>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</si>
  <si>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</si>
  <si>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</si>
  <si>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</si>
  <si>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</si>
  <si>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</si>
  <si>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</si>
  <si>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</si>
  <si>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</si>
  <si>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</si>
  <si>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</si>
  <si>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</si>
  <si>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</si>
  <si>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</si>
  <si>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</si>
  <si>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</si>
  <si>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</si>
  <si>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</si>
  <si>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</si>
  <si>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</si>
  <si>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</si>
  <si>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</si>
  <si>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</si>
  <si>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</si>
  <si>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</si>
  <si>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</si>
  <si>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</si>
  <si>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</si>
  <si>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</si>
  <si>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</si>
  <si>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</si>
  <si>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</si>
  <si>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</si>
  <si>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</si>
  <si>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</si>
  <si>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</si>
  <si>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</si>
  <si>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</si>
  <si>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</si>
  <si>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</si>
  <si>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</si>
  <si>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</si>
  <si>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</si>
  <si>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</si>
  <si>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</si>
  <si>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</si>
  <si>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</si>
  <si>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</si>
  <si>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</si>
  <si>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</si>
  <si>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</si>
  <si>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</si>
  <si>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</si>
  <si>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</si>
  <si>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</si>
  <si>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</si>
  <si>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</si>
  <si>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</si>
  <si>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</si>
  <si>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</si>
  <si>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</si>
  <si>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</si>
  <si>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</si>
  <si>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</si>
  <si>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</si>
  <si>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</si>
  <si>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</si>
  <si>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</si>
  <si>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</si>
  <si>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</si>
  <si>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</si>
  <si>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</si>
  <si>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</si>
  <si>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</si>
  <si>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</si>
  <si>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</si>
  <si>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</si>
  <si>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</si>
  <si>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</si>
  <si>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</si>
  <si>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</si>
  <si>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</si>
  <si>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</si>
  <si>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</si>
  <si>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</si>
  <si>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</si>
  <si>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</si>
  <si>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</si>
  <si>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</si>
  <si>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</si>
  <si>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</si>
  <si>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</si>
  <si>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</si>
  <si>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</si>
  <si>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</si>
  <si>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</si>
  <si>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</si>
  <si>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</si>
  <si>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</si>
  <si>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</si>
  <si>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</si>
  <si>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</si>
  <si>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</si>
  <si>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</si>
  <si>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</si>
  <si>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</si>
  <si>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</si>
  <si>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</si>
  <si>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</si>
  <si>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</si>
  <si>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</si>
  <si>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</si>
  <si>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</si>
  <si>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</si>
  <si>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</si>
  <si>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</si>
  <si>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</si>
  <si>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</si>
  <si>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</si>
  <si>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</si>
  <si>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</si>
  <si>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</si>
  <si>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</si>
  <si>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</si>
  <si>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</si>
  <si>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</si>
  <si>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</si>
  <si>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</si>
  <si>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</si>
  <si>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</si>
  <si>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</si>
  <si>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</si>
  <si>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</si>
  <si>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</si>
  <si>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</si>
  <si>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</si>
  <si>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</si>
  <si>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</si>
  <si>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</si>
  <si>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</si>
  <si>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</si>
  <si>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</si>
  <si>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</si>
  <si>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</si>
  <si>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</si>
  <si>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</si>
  <si>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</si>
  <si>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</si>
  <si>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</si>
  <si>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</si>
  <si>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</si>
  <si>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</si>
  <si>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</si>
  <si>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</si>
  <si>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</si>
  <si>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</si>
  <si>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</si>
  <si>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</si>
  <si>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</si>
  <si>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</si>
  <si>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</si>
  <si>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</si>
  <si>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</si>
  <si>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</si>
  <si>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</si>
  <si>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</si>
  <si>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</si>
  <si>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</si>
  <si>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</si>
  <si>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</si>
  <si>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</si>
  <si>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</si>
  <si>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</si>
  <si>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</si>
  <si>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</si>
  <si>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</si>
  <si>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</si>
  <si>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</si>
  <si>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</si>
  <si>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</si>
  <si>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</si>
  <si>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</si>
  <si>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</si>
  <si>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</si>
  <si>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</si>
  <si>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</si>
  <si>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</si>
  <si>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</si>
  <si>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</si>
  <si>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</si>
  <si>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</si>
  <si>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</si>
  <si>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</si>
  <si>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</si>
  <si>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</si>
  <si>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</si>
  <si>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</si>
  <si>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</si>
  <si>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</si>
  <si>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</si>
  <si>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</si>
  <si>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</si>
  <si>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</si>
  <si>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</si>
  <si>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</si>
  <si>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</si>
  <si>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</si>
  <si>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</si>
  <si>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</si>
  <si>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</si>
  <si>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</si>
  <si>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</si>
  <si>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</si>
  <si>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</si>
  <si>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</si>
  <si>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</si>
  <si>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</si>
  <si>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</si>
  <si>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</si>
  <si>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</si>
  <si>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</si>
  <si>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</si>
  <si>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</si>
  <si>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</si>
  <si>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</si>
  <si>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</si>
  <si>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</si>
  <si>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</si>
  <si>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</si>
  <si>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</si>
  <si>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</si>
  <si>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</si>
  <si>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</si>
  <si>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</si>
  <si>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</si>
  <si>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</si>
  <si>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</si>
  <si>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</si>
  <si>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</si>
  <si>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</si>
  <si>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</si>
  <si>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</si>
  <si>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</si>
  <si>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</si>
  <si>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</si>
  <si>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</si>
  <si>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</si>
  <si>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</si>
  <si>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</si>
  <si>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</si>
  <si>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</si>
  <si>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</si>
  <si>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</si>
  <si>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</si>
  <si>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</si>
  <si>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</si>
  <si>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</si>
  <si>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</si>
  <si>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</si>
  <si>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</si>
  <si>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</si>
  <si>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</si>
  <si>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</si>
  <si>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</si>
  <si>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</si>
  <si>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</si>
  <si>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</si>
  <si>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</si>
  <si>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</si>
  <si>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</si>
  <si>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</si>
  <si>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</si>
  <si>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</si>
  <si>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</si>
  <si>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</si>
  <si>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</si>
  <si>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</si>
  <si>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</si>
  <si>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</si>
  <si>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</si>
  <si>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</si>
  <si>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</si>
  <si>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</si>
  <si>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</si>
  <si>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</si>
  <si>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</si>
  <si>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</si>
  <si>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</si>
  <si>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</si>
  <si>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</si>
  <si>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</si>
  <si>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</si>
  <si>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</si>
  <si>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</si>
  <si>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</si>
  <si>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</si>
  <si>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</si>
  <si>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</si>
  <si>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</si>
  <si>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</si>
  <si>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</si>
  <si>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</si>
  <si>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</si>
  <si>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</si>
  <si>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</si>
  <si>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</si>
  <si>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</si>
  <si>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</si>
  <si>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</si>
  <si>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</si>
  <si>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</si>
  <si>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</si>
  <si>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</si>
  <si>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</si>
  <si>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</si>
  <si>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</si>
  <si>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</si>
  <si>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</si>
  <si>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</si>
  <si>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</si>
  <si>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</si>
  <si>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</si>
  <si>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</si>
  <si>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</si>
  <si>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</si>
  <si>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</si>
  <si>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</si>
  <si>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</si>
  <si>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</si>
  <si>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</si>
  <si>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</si>
  <si>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</si>
  <si>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</si>
  <si>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</si>
  <si>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</si>
  <si>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</si>
  <si>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</si>
  <si>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</si>
  <si>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</si>
  <si>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</si>
  <si>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</si>
  <si>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</si>
  <si>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</si>
  <si>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</si>
  <si>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</si>
  <si>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</si>
  <si>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</si>
  <si>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</si>
  <si>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</si>
  <si>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</si>
  <si>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</si>
  <si>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</si>
  <si>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</si>
  <si>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</si>
  <si>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</si>
  <si>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</si>
  <si>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</si>
  <si>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</si>
  <si>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</si>
  <si>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</si>
  <si>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</si>
  <si>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</si>
  <si>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</si>
  <si>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</si>
  <si>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</si>
  <si>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</si>
  <si>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</si>
  <si>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</si>
  <si>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</si>
  <si>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</si>
  <si>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</si>
  <si>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</si>
  <si>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</si>
  <si>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</si>
  <si>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</si>
  <si>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</si>
  <si>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</si>
  <si>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</si>
  <si>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</si>
  <si>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</si>
  <si>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</si>
  <si>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</si>
  <si>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</si>
  <si>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</si>
  <si>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</si>
  <si>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</si>
  <si>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</si>
  <si>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</si>
  <si>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</si>
  <si>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</si>
  <si>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</si>
  <si>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</si>
  <si>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</si>
  <si>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</si>
  <si>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</si>
  <si>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</si>
  <si>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</si>
  <si>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</si>
  <si>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</si>
  <si>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</si>
  <si>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</si>
  <si>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</si>
  <si>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</si>
  <si>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</si>
  <si>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</si>
  <si>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</si>
  <si>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</si>
  <si>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</si>
  <si>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</si>
  <si>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</si>
  <si>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</si>
  <si>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</si>
  <si>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</si>
  <si>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</si>
  <si>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</si>
  <si>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</si>
  <si>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</si>
  <si>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</si>
  <si>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</si>
  <si>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</si>
  <si>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</si>
  <si>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</si>
  <si>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</si>
  <si>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</si>
  <si>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</si>
  <si>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</si>
  <si>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</si>
  <si>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</si>
  <si>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</si>
  <si>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</si>
  <si>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</si>
  <si>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</si>
  <si>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</si>
  <si>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</si>
  <si>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</si>
  <si>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</si>
  <si>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</si>
  <si>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</si>
  <si>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</si>
  <si>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</si>
  <si>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</si>
  <si>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</si>
  <si>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</si>
  <si>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</si>
  <si>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</si>
  <si>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</si>
  <si>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</si>
  <si>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</si>
  <si>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</si>
  <si>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</si>
  <si>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</si>
  <si>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</si>
  <si>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</si>
  <si>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</si>
  <si>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</si>
  <si>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</si>
  <si>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</si>
  <si>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</si>
  <si>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</si>
  <si>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</si>
  <si>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</si>
  <si>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</si>
  <si>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</si>
  <si>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</si>
  <si>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</si>
  <si>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</si>
  <si>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</si>
  <si>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</si>
  <si>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</si>
  <si>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</si>
  <si>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</si>
  <si>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</si>
  <si>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</si>
  <si>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</si>
  <si>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</si>
  <si>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</si>
  <si>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</si>
  <si>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</si>
  <si>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</si>
  <si>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</si>
  <si>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</si>
  <si>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</si>
  <si>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</si>
  <si>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</si>
  <si>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</si>
  <si>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</si>
  <si>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</si>
  <si>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</si>
  <si>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</si>
  <si>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</si>
  <si>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</si>
  <si>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</si>
  <si>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</si>
  <si>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</si>
  <si>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</si>
  <si>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</si>
  <si>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</si>
  <si>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</si>
  <si>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</si>
  <si>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</si>
  <si>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</si>
  <si>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</si>
  <si>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</si>
  <si>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</si>
  <si>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</si>
  <si>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</si>
  <si>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</si>
  <si>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Team facing access issue as site located in NGHA and  no access at this time .</t>
  </si>
  <si>
    <t xml:space="preserve"> PCM-20250215-00000830 </t>
  </si>
  <si>
    <t>LTE site still down and  site located in aramco area access issue need special permission</t>
  </si>
  <si>
    <t>PCM-20251109-00001940</t>
  </si>
  <si>
    <t>was access night issue as located at USF area /Team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</si>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</sst>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10" fillId="8" borderId="8" xfId="0" applyNumberFormat="1"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8" fillId="12" borderId="8" xfId="0" applyNumberFormat="1" applyFont="1" applyFill="1" applyBorder="1" applyAlignment="1">
      <alignment horizontal="center" vertical="center"/>
    </xf>
    <xf numFmtId="0" fontId="34" fillId="20" borderId="20" xfId="0" applyFont="1" applyFill="1" applyBorder="1"/>
    <xf numFmtId="0" fontId="34" fillId="20" borderId="20" xfId="0" applyFont="1" applyFill="1" applyBorder="1" applyAlignment="1">
      <alignment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308.25407222221838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45971.202498148145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45971.202498148145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45971.202498148145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45971.202498148145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45971.202498148145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45971.202498148145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45971.202498148145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45971.202498148145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45971.202498148145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45971.202498148145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45971.202498148145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45971.202498148145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45971.202498148145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45971.202498148145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45971.202498148145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45971.202498148145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45971.202498148145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45971.202498148145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45971.202498148145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45971.202498148145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45971.202498148145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45971.202498148145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45971.202498148145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45971.202498148145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45971.202498148145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45971.202498148145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45971.202498148145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45971.202498148145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45971.202498148145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45971.202498148145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45971.202498148145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45971.202498148145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45971.202498148145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45971.202498148145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45971.202498148145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45971.202498148145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45971.202498148145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45971.202498148145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45971.202498148145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45971.202498148145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45971.202498148145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45971.202498148145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45971.202498148145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45971.202498148145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45971.202498148145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45971.202498148145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45971.202498148145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45971.202498148145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45971.202498148145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45971.202498148145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45971.202498148145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45971.202498148145</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45971.202498148145</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79E37E8B-D1EF-403F-BE6C-01756A839F48}"/>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tabSelected="1" workbookViewId="0">
      <selection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146.20266018518305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9" t="s">
        <v>39105</v>
      </c>
      <c r="B4" s="18" t="str">
        <f>IFERROR(VLOOKUP(D4,DB!A:K,11,0),"")</f>
        <v>R2</v>
      </c>
      <c r="C4" s="18">
        <v>1</v>
      </c>
      <c r="D4" s="18" t="s">
        <v>21480</v>
      </c>
      <c r="E4" s="103" t="s">
        <v>39021</v>
      </c>
      <c r="F4" s="104">
        <v>45971.188437500001</v>
      </c>
      <c r="G4" s="105">
        <f t="shared" ca="1" si="0"/>
        <v>1.4060648143640719E-2</v>
      </c>
      <c r="H4" s="104">
        <v>45971.070914351854</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45971.202498148145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45971.202498148145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45971.202498148145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45971.202498148145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45971.202498148145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45971.202498148145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45971.202498148145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45971.202498148145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45971.202498148145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45971.202498148145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45971.202498148145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45971.202498148145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45971.202498148145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45971.202498148145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45971.202498148145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45971.202498148145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45971.202498148145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45971.202498148145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45971.202498148145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45971.202498148145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45971.202498148145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45971.202498148145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45971.202498148145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45971.202498148145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45971.202498148145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45971.202498148145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45971.202498148145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45971.202498148145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45971.202498148145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45971.202498148145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45971.202498148145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45971.202498148145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45971.202498148145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45971.202498148145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45971.202498148145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45971.202498148145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45971.202498148145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45971.202498148145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45971.202498148145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45971.202498148145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45971.202498148145</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F10" sqref="F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0"/>
      <c r="G2" s="21">
        <f ca="1">IFERROR(NOW()-F2,"-")</f>
        <v>45971.202498148145</v>
      </c>
      <c r="H2" s="149"/>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45971.202498148145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45971.202498148145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45971.202498148145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45971.202498148145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45971.202498148145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45971.202498148145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45971.202498148145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45971.202498148145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45971.202498148145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45971.202498148145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45971.202498148145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45971.202498148145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45971.202498148145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45971.202498148145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45971.202498148145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45971.202498148145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45971.202498148145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45971.202498148145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45971.202498148145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45971.202498148145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45971.202498148145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45971.202498148145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45971.202498148145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45971.202498148145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45971.202498148145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45971.202498148145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45971.202498148145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45971.202498148145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45971.202498148145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45971.202498148145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45971.202498148145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45971.202498148145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45971.202498148145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45971.202498148145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45971.202498148145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45971.202498148145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45971.202498148145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45971.202498148145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45971.202498148145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45971.202498148145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45971.202498148145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45971.202498148145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45971.202498148145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45971.202498148145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45971.202498148145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45971.202498148145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45971.202498148145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45971.202498148145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45971.202498148145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45971.202498148145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45971.202498148145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45971.202498148145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45971.202498148145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45971.202498148145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45971.202498148145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45971.202498148145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45971.202498148145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45971.202498148145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45971.202498148145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45971.202498148145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45971.202498148145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45971.202498148145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45971.202498148145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45971.202498148145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45971.202498148145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45971.202498148145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45971.202498148145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45971.202498148145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45971.202498148145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45971.202498148145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45971.202498148145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45971.202498148145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45971.202498148145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45971.202498148145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45971.202498148145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45971.202498148145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45971.202498148145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45971.202498148145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45971.202498148145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45971.202498148145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45971.202498148145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45971.202498148145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45971.202498148145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45971.202498148145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45971.202498148145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45971.202498148145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45971.202498148145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45971.202498148145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45971.202498148145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45971.202498148145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45971.202498148145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45971.202498148145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45971.202498148145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45971.202498148145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45971.202498148145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45971.202498148145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45971.202498148145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45971.202498148145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45971.202498148145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45971.202498148145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45971.202498148145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45971.202498148145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45971.202498148145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45971.202498148145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45971.202498148145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45971.202498148145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45971.202498148145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45971.202498148145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45971.202498148145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45971.202498148145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45971.202498148145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45971.202498148145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45971.202498148145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45971.202498148145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45971.202498148145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45971.202498148145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45971.202498148145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45971.202498148145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45971.202498148145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45971.202498148145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45971.202498148145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45971.202498148145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45971.202498148145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45971.202498148145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45971.202498148145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45971.202498148145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45971.202498148145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45971.202498148145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45971.202498148145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45971.202498148145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45971.202498148145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45971.202498148145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45971.202498148145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45971.202498148145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45971.202498148145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45971.202498148145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45971.202498148145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45971.202498148145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45971.202498148145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45971.202498148145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45971.202498148145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45971.202498148145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45971.202498148145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45971.202498148145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45971.202498148145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45971.202498148145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45971.202498148145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45971.202498148145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45971.202498148145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45971.202498148145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45971.202498148145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45971.202498148145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45971.202498148145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45971.202498148145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45971.202498148145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45971.202498148145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45971.202498148145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45971.202498148145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45971.202498148145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45971.202498148145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45971.202498148145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45971.202498148145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45971.202498148145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45971.202498148145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45971.202498148145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45971.202498148145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45971.202498148145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45971.202498148145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45971.202498148145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45971.202498148145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45971.202498148145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45971.202498148145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45971.202498148145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45971.202498148145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45971.202498148145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45971.202498148145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45971.202498148145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45971.202498148145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45971.202498148145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45971.202498148145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45971.202498148145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45971.202498148145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45971.202498148145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45971.202498148145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45971.202498148145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45971.202498148145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45971.202498148145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45971.202498148145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45971.202498148145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45971.202498148145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45971.202498148145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45971.202498148145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45971.202498148145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45971.202498148145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45971.202498148145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45971.202498148145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45971.202498148145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45971.202498148145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45971.202498148145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45971.202498148145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45971.202498148145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45971.202498148145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45971.202498148145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45971.202498148145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45971.202498148145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45971.202498148145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45971.202498148145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45971.202498148145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45971.202498148145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45971.202498148145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45971.202498148145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45971.202498148145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45971.202498148145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45971.202498148145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45971.202498148145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45971.202498148145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45971.202498148145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45971.202498148145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45971.202498148145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45971.202498148145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45971.202498148145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45971.202498148145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45971.202498148145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45971.202498148145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45971.202498148145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45971.202498148145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45971.202498148145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45971.202498148145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45971.202498148145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45971.202498148145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45971.202498148145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45971.202498148145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45971.202498148145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45971.202498148145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45971.202498148145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45971.202498148145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45971.202498148145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45971.202498148145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45971.202498148145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45971.202498148145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45971.202498148145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45971.202498148145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45971.202498148145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45971.202498148145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45971.202498148145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45971.202498148145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45971.202498148145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45971.202498148145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45971.202498148145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45971.202498148145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45971.202498148145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45971.202498148145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45971.202498148145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45971.202498148145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45971.202498148145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45971.202498148145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45971.202498148145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45971.202498148145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45971.202498148145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45971.202498148145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45971.202498148145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45971.202498148145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45971.202498148145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45971.202498148145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45971.202498148145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45971.202498148145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45971.202498148145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45971.202498148145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45971.202498148145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45971.202498148145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45971.202498148145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45971.202498148145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45971.202498148145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45971.202498148145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45971.202498148145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45971.202498148145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45971.202498148145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45971.202498148145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45971.202498148145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45971.202498148145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45971.202498148145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45971.202498148145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45971.202498148145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45971.202498148145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45971.202498148145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45971.202498148145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45971.202498148145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45971.202498148145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45971.202498148145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45971.202498148145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45971.202498148145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45971.202498148145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45971.202498148145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45971.202498148145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45971.202498148145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45971.202498148145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45971.202498148145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45971.202498148145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45971.202498148145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45971.202498148145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45971.202498148145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45971.202498148145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45971.202498148145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45971.202498148145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45971.202498148145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45971.202498148145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45971.202498148145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45971.202498148145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45971.202498148145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45971.202498148145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45971.202498148145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45971.202498148145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45971.202498148145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45971.202498148145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45971.202498148145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45971.202498148145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45971.202498148145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45971.202498148145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45971.202498148145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45971.202498148145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45971.202498148145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45971.202498148145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45971.202498148145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45971.202498148145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45971.202498148145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45971.202498148145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45971.202498148145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45971.202498148145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45971.202498148145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45971.202498148145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45971.202498148145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45971.202498148145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45971.202498148145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45971.202498148145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45971.202498148145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45971.202498148145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45971.202498148145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45971.202498148145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45971.202498148145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45971.202498148145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45971.202498148145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45971.202498148145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45971.202498148145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45971.202498148145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45971.202498148145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45971.202498148145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45971.202498148145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45971.202498148145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45971.202498148145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45971.202498148145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45971.202498148145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45971.202498148145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45971.202498148145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45971.202498148145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45971.202498148145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45971.202498148145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45971.202498148145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45971.202498148145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45971.202498148145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45971.202498148145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45971.202498148145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45971.202498148145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45971.202498148145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45971.202498148145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45971.202498148145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45971.202498148145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45971.202498148145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45971.202498148145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45971.202498148145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45971.202498148145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45971.202498148145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45971.202498148145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45971.202498148145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45971.202498148145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45971.202498148145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45971.202498148145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45971.202498148145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45971.202498148145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45971.202498148145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45971.202498148145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45971.202498148145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45971.202498148145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45971.202498148145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45971.202498148145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45971.202498148145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45971.202498148145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45971.202498148145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45971.202498148145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45971.202498148145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45971.202498148145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45971.202498148145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45971.202498148145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45971.202498148145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45971.202498148145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45971.202498148145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45971.202498148145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45971.202498148145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45971.202498148145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45971.202498148145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45971.202498148145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45971.202498148145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45971.202498148145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45971.202498148145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45971.202498148145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45971.202498148145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45971.202498148145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45971.202498148145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45971.202498148145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45971.202498148145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45971.202498148145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45971.202498148145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45971.202498148145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45971.202498148145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45971.202498148145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45971.202498148145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45971.202498148145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45971.202498148145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45971.202498148145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45971.202498148145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45971.202498148145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45971.202498148145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45971.202498148145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45971.202498148145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45971.202498148145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45971.202498148145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45971.202498148145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45971.202498148145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45971.202498148145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45971.202498148145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45971.202498148145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45971.202498148145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45971.202498148145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45971.202498148145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45971.202498148145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45971.202498148145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45971.202498148145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45971.202498148145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45971.202498148145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45971.202498148145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45971.202498148145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45971.202498148145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45971.202498148145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45971.202498148145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45971.202498148145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45971.202498148145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45971.202498148145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45971.202498148145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45971.202498148145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45971.202498148145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45971.202498148145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45971.202498148145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45971.202498148145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45971.202498148145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45971.202498148145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45971.202498148145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45971.202498148145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45971.202498148145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45971.202498148145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45971.202498148145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45971.202498148145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45971.202498148145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45971.202498148145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45971.202498148145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45971.202498148145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45971.202498148145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45971.202498148145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45971.202498148145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45971.202498148145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45971.202498148145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45971.202498148145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45971.202498148145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45971.202498148145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45971.202498148145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45971.202498148145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45971.202498148145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45971.202498148145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45971.202498148145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45971.202498148145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45971.202498148145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45971.202498148145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45971.202498148145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45971.202498148145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45971.202498148145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45971.202498148145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45971.202498148145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45971.202498148145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45971.202498148145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45971.202498148145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45971.202498148145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45971.202498148145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45971.202498148145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45971.202498148145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45971.202498148145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45971.202498148145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45971.202498148145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45971.202498148145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45971.202498148145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45971.202498148145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45971.202498148145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45971.202498148145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45971.202498148145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45971.202498148145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45971.202498148145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45971.202498148145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45971.202498148145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45971.202498148145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45971.202498148145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45971.202498148145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45971.202498148145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45971.202498148145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45971.202498148145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45971.202498148145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45971.202498148145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45971.202498148145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45971.202498148145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45971.202498148145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45971.202498148145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45971.202498148145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45971.202498148145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45971.202498148145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45971.202498148145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45971.202498148145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45971.202498148145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45971.202498148145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45971.202498148145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45971.202498148145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45971.202498148145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45971.202498148145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45971.202498148145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45971.202498148145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45971.202498148145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45971.202498148145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45971.202498148145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45971.202498148145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45971.202498148145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45971.202498148145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45971.202498148145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45971.202498148145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45971.202498148145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45971.202498148145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45971.202498148145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45971.202498148145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45971.202498148145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45971.202498148145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45971.202498148145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45971.202498148145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45971.202498148145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45971.202498148145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45971.202498148145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45971.202498148145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45971.202498148145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45971.202498148145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45971.202498148145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45971.202498148145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45971.202498148145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45971.202498148145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45971.202498148145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45971.202498148145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45971.202498148145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45971.202498148145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45971.202498148145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45971.202498148145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45971.202498148145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45971.202498148145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45971.202498148145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45971.202498148145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45971.202498148145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45971.202498148145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45971.202498148145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45971.202498148145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45971.202498148145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45971.202498148145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45971.202498148145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45971.202498148145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45971.202498148145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45971.202498148145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45971.202498148145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45971.202498148145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45971.202498148145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45971.202498148145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45971.202498148145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45971.202498148145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45971.202498148145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45971.202498148145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45971.202498148145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45971.202498148145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45971.202498148145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45971.202498148145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45971.202498148145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45971.202498148145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45971.202498148145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45971.202498148145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45971.202498148145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45971.202498148145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45971.202498148145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45971.202498148145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45971.202498148145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45971.202498148145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45971.202498148145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45971.202498148145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45971.202498148145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45971.202498148145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45971.202498148145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45971.202498148145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45971.202498148145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45971.202498148145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45971.202498148145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45971.202498148145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45971.202498148145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45971.202498148145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45971.202498148145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45971.202498148145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45971.202498148145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45971.202498148145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45971.202498148145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45971.202498148145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45971.202498148145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45971.202498148145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45971.202498148145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45971.202498148145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45971.202498148145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45971.202498148145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45971.202498148145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45971.202498148145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45971.202498148145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45971.202498148145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45971.202498148145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45971.202498148145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45971.202498148145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45971.202498148145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45971.202498148145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45971.202498148145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45971.202498148145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45971.202498148145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45971.202498148145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45971.202498148145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45971.202498148145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45971.202498148145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45971.202498148145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45971.202498148145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45971.202498148145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45971.202498148145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45971.202498148145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45971.202498148145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45971.202498148145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45971.202498148145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45971.202498148145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45971.202498148145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45971.202498148145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45971.202498148145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45971.202498148145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45971.202498148145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45971.202498148145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45971.202498148145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45971.202498148145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45971.202498148145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45971.202498148145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45971.202498148145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45971.202498148145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45971.202498148145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45971.202498148145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45971.202498148145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45971.202498148145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45971.202498148145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45971.202498148145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45971.202498148145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45971.202498148145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45971.202498148145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45971.202498148145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45971.202498148145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45971.202498148145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45971.202498148145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45971.202498148145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45971.202498148145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45971.202498148145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45971.202498148145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45971.202498148145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45971.202498148145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45971.202498148145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45971.202498148145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45971.202498148145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45971.202498148145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45971.202498148145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45971.202498148145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45971.202498148145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45971.202498148145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45971.202498148145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45971.202498148145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45971.202498148145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45971.202498148145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45971.202498148145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45971.202498148145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45971.202498148145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45971.202498148145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45971.202498148145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45971.202498148145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45971.202498148145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45971.202498148145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45971.202498148145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45971.202498148145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45971.202498148145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45971.202498148145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45971.202498148145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45971.202498148145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45971.202498148145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45971.202498148145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45971.202498148145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45971.202498148145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45971.202498148145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45971.202498148145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45971.202498148145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45971.202498148145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45971.202498148145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45971.202498148145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45971.202498148145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45971.202498148145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45971.202498148145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45971.202498148145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45971.202498148145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45971.202498148145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45971.202498148145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45971.202498148145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45971.202498148145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45971.202498148145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45971.202498148145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45971.202498148145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45971.202498148145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45971.202498148145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45971.202498148145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45971.202498148145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45971.202498148145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45971.202498148145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45971.202498148145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45971.202498148145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45971.202498148145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45971.202498148145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45971.202498148145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45971.202498148145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45971.202498148145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45971.202498148145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45971.202498148145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45971.202498148145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45971.202498148145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45971.202498148145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45971.202498148145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45971.202498148145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45971.202498148145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45971.202498148145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45971.202498148145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45971.202498148145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45971.202498148145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45971.202498148145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45971.202498148145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45971.202498148145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45971.202498148145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45971.202498148145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45971.202498148145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45971.202498148145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45971.202498148145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45971.202498148145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45971.202498148145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45971.202498148145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45971.202498148145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45971.202498148145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45971.202498148145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45971.202498148145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45971.202498148145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45971.202498148145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45971.202498148145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45971.202498148145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45971.202498148145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45971.202498148145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45971.202498148145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45971.202498148145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45971.202498148145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45971.202498148145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45971.202498148145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45971.202498148145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45971.202498148145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45971.202498148145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45971.202498148145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45971.202498148145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45971.202498148145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45971.202498148145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45971.202498148145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45971.202498148145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45971.202498148145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45971.202498148145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45971.202498148145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45971.202498148145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45971.202498148145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45971.202498148145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45971.202498148145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45971.202498148145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45971.202498148145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45971.202498148145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45971.202498148145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45971.202498148145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45971.202498148145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45971.202498148145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45971.202498148145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45971.202498148145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45971.202498148145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45971.202498148145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45971.202498148145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45971.202498148145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45971.202498148145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45971.202498148145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45971.202498148145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45971.202498148145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45971.202498148145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45971.202498148145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45971.202498148145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45971.202498148145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45971.202498148145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45971.202498148145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45971.202498148145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45971.202498148145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45971.202498148145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45971.202498148145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45971.202498148145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45971.202498148145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45971.202498148145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45971.202498148145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45971.202498148145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45971.202498148145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45971.202498148145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45971.202498148145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45971.202498148145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45971.202498148145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45971.202498148145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45971.202498148145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45971.202498148145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45971.202498148145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45971.202498148145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45971.202498148145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45971.202498148145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45971.202498148145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45971.202498148145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45971.202498148145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45971.202498148145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45971.202498148145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45971.202498148145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45971.202498148145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45971.202498148145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45971.202498148145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45971.202498148145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45971.202498148145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45971.202498148145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45971.202498148145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45971.202498148145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45971.202498148145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45971.202498148145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45971.202498148145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45971.202498148145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45971.202498148145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45971.202498148145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45971.202498148145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45971.202498148145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45971.202498148145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45971.202498148145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45971.202498148145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45971.202498148145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45971.202498148145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45971.202498148145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45971.202498148145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45971.202498148145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45971.202498148145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45971.202498148145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45971.202498148145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45971.202498148145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45971.202498148145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45971.202498148145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45971.202498148145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45971.202498148145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45971.202498148145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45971.202498148145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45971.202498148145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45971.202498148145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45971.202498148145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45971.202498148145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45971.202498148145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45971.202498148145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45971.202498148145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45971.202498148145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45971.202498148145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45971.202498148145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45971.202498148145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45971.202498148145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45971.202498148145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45971.202498148145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45971.202498148145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45971.202498148145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45971.202498148145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45971.202498148145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45971.202498148145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45971.202498148145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45971.202498148145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45971.202498148145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45971.202498148145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45971.202498148145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45971.202498148145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45971.202498148145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45971.202498148145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45971.202498148145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45971.202498148145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45971.202498148145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45971.202498148145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45971.202498148145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45971.202498148145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45971.202498148145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45971.202498148145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45971.202498148145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45971.202498148145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45971.202498148145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45971.202498148145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45971.202498148145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45971.202498148145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45971.202498148145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45971.202498148145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45971.202498148145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45971.202498148145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45971.202498148145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45971.202498148145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45971.202498148145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45971.202498148145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45971.202498148145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45971.202498148145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45971.202498148145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45971.202498148145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45971.202498148145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45971.202498148145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45971.202498148145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45971.202498148145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45971.202498148145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45971.202498148145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45971.202498148145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45971.202498148145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45971.202498148145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45971.202498148145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45971.202498148145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45971.202498148145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45971.202498148145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45971.202498148145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45971.202498148145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45971.202498148145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45971.202498148145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45971.202498148145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45971.202498148145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45971.202498148145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45971.202498148145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45971.202498148145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45971.202498148145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45971.202498148145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45971.202498148145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45971.202498148145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45971.202498148145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45971.202498148145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45971.202498148145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45971.202498148145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45971.202498148145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45971.202498148145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45971.202498148145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45971.202498148145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45971.202498148145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45971.202498148145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45971.202498148145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45971.202498148145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45971.202498148145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45971.202498148145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45971.202498148145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45971.202498148145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45971.202498148145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45971.202498148145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45971.202498148145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45971.202498148145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45971.202498148145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45971.202498148145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45971.202498148145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45971.202498148145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45971.202498148145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45971.202498148145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45971.202498148145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45971.202498148145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45971.202498148145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45971.202498148145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45971.202498148145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45971.202498148145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45971.202498148145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45971.202498148145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45971.202498148145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45971.202498148145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45971.202498148145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45971.202498148145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45971.202498148145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45971.202498148145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45971.202498148145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45971.202498148145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45971.202498148145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45971.202498148145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45971.202498148145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45971.202498148145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45971.202498148145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45971.202498148145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45971.202498148145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45971.202498148145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45971.202498148145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45971.202498148145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45971.202498148145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45971.202498148145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45971.202498148145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45971.202498148145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45971.202498148145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45971.202498148145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45971.202498148145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45971.202498148145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45971.202498148145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45971.202498148145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45971.202498148145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45971.202498148145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45971.202498148145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45971.202498148145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45971.202498148145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45971.202498148145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45971.202498148145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45971.202498148145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45971.202498148145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45971.202498148145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45971.202498148145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45971.202498148145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45971.202498148145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45971.202498148145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45971.202498148145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45971.202498148145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45971.202498148145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45971.202498148145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45971.202498148145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45971.202498148145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45971.202498148145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45971.202498148145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45971.202498148145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45971.202498148145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45971.202498148145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45971.202498148145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45971.202498148145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45971.202498148145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45971.202498148145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45971.202498148145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45971.202498148145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45971.202498148145</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267.72178055554832</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36978</v>
      </c>
      <c r="E3" s="95" t="s">
        <v>39021</v>
      </c>
      <c r="F3" s="96">
        <v>45970.799305555556</v>
      </c>
      <c r="G3" s="97">
        <f ca="1">IFERROR(NOW()-F3,"")</f>
        <v>0.40319259258831153</v>
      </c>
      <c r="H3" s="96">
        <v>45970.793634259258</v>
      </c>
      <c r="I3" s="135" t="str">
        <f>IFERROR(VLOOKUP(D3,DB!A:F,6,0),"")</f>
        <v>Generator-SG</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45971.202498148145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45971.202498148145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45971.202498148145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45971.202498148145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45971.202498148145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45971.202498148145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45971.202498148145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45971.202498148145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45971.202498148145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45971.202498148145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45971.202498148145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45971.202498148145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45971.202498148145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45971.202498148145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45971.202498148145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45971.202498148145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45971.202498148145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45971.202498148145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45971.202498148145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45971.202498148145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45971.202498148145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45971.202498148145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45971.202498148145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45971.202498148145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45971.202498148145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45971.202498148145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45971.202498148145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45971.202498148145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45971.202498148145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45971.202498148145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45971.202498148145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45971.202498148145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45971.202498148145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45971.202498148145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45971.202498148145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45971.202498148145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45971.202498148145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45971.202498148145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45971.202498148145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45971.202498148145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45971.202498148145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45971.202498148145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45971.202498148145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45971.202498148145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45971.202498148145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45971.202498148145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45971.202498148145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45971.202498148145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45971.202498148145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45971.202498148145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45971.202498148145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45971.202498148145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45971.202498148145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45971.202498148145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45971.202498148145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45971.202498148145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45971.202498148145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45971.202498148145</v>
      </c>
      <c r="H61" s="96"/>
      <c r="I61" s="135" t="str">
        <f>IFERROR(VLOOKUP(D61,DB!A:F,6,0),"")</f>
        <v/>
      </c>
      <c r="J61" s="135" t="str">
        <f>IFERROR(VLOOKUP(D61,DB!A:G,7,0),"")</f>
        <v/>
      </c>
      <c r="K61" s="98"/>
      <c r="L61" s="92" t="str">
        <f>IFERROR(VLOOKUP(D61,DB!A:I,9,0),"")</f>
        <v/>
      </c>
    </row>
    <row r="62" spans="1:12" ht="15" customHeight="1">
      <c r="A62" s="159"/>
      <c r="B62" s="160" t="str">
        <f>IFERROR(VLOOKUP(D62,DB!A:K,11,0),"")</f>
        <v/>
      </c>
      <c r="C62" s="161"/>
      <c r="D62" s="162"/>
      <c r="E62" s="163"/>
      <c r="F62" s="164"/>
      <c r="G62" s="97">
        <f ca="1">IFERROR(NOW()-F62,"")</f>
        <v>45971.202498148145</v>
      </c>
      <c r="H62" s="164"/>
      <c r="I62" s="160" t="str">
        <f>IFERROR(VLOOKUP(D62,DB!A:F,6,0),"")</f>
        <v/>
      </c>
      <c r="J62" s="160" t="str">
        <f>IFERROR(VLOOKUP(D62,DB!A:G,7,0),"")</f>
        <v/>
      </c>
      <c r="K62" s="165"/>
      <c r="L62" s="166" t="str">
        <f>IFERROR(VLOOKUP(D62,DB!A:I,9,0),"")</f>
        <v/>
      </c>
    </row>
    <row r="63" spans="1:12" ht="15" customHeight="1">
      <c r="A63" s="159"/>
      <c r="B63" s="160" t="str">
        <f>IFERROR(VLOOKUP(D63,DB!A:K,11,0),"")</f>
        <v/>
      </c>
      <c r="C63" s="161"/>
      <c r="D63" s="162"/>
      <c r="E63" s="163"/>
      <c r="F63" s="164"/>
      <c r="G63" s="97">
        <f ca="1">IFERROR(NOW()-F63,"")</f>
        <v>45971.202498148145</v>
      </c>
      <c r="H63" s="164"/>
      <c r="I63" s="160" t="str">
        <f>IFERROR(VLOOKUP(D63,DB!A:F,6,0),"")</f>
        <v/>
      </c>
      <c r="J63" s="160" t="str">
        <f>IFERROR(VLOOKUP(D63,DB!A:G,7,0),"")</f>
        <v/>
      </c>
      <c r="K63" s="165"/>
      <c r="L63" s="166" t="str">
        <f>IFERROR(VLOOKUP(D63,DB!A:I,9,0),"")</f>
        <v/>
      </c>
    </row>
    <row r="64" spans="1:12" ht="15" customHeight="1">
      <c r="A64" s="159"/>
      <c r="B64" s="160" t="str">
        <f>IFERROR(VLOOKUP(D64,DB!A:K,11,0),"")</f>
        <v/>
      </c>
      <c r="C64" s="161"/>
      <c r="D64" s="162"/>
      <c r="E64" s="163"/>
      <c r="F64" s="164"/>
      <c r="G64" s="97">
        <f ca="1">IFERROR(NOW()-F64,"")</f>
        <v>45971.202498148145</v>
      </c>
      <c r="H64" s="164"/>
      <c r="I64" s="160" t="str">
        <f>IFERROR(VLOOKUP(D64,DB!A:F,6,0),"")</f>
        <v/>
      </c>
      <c r="J64" s="160" t="str">
        <f>IFERROR(VLOOKUP(D64,DB!A:G,7,0),"")</f>
        <v/>
      </c>
      <c r="K64" s="165"/>
      <c r="L64" s="166" t="str">
        <f>IFERROR(VLOOKUP(D64,DB!A:I,9,0),"")</f>
        <v/>
      </c>
    </row>
    <row r="65" spans="1:12" ht="15" customHeight="1">
      <c r="A65" s="159"/>
      <c r="B65" s="160" t="str">
        <f>IFERROR(VLOOKUP(D65,DB!A:K,11,0),"")</f>
        <v/>
      </c>
      <c r="C65" s="161"/>
      <c r="D65" s="162"/>
      <c r="E65" s="163"/>
      <c r="F65" s="164"/>
      <c r="G65" s="97">
        <f ca="1">IFERROR(NOW()-F65,"")</f>
        <v>45971.202498148145</v>
      </c>
      <c r="H65" s="164"/>
      <c r="I65" s="160" t="str">
        <f>IFERROR(VLOOKUP(D65,DB!A:F,6,0),"")</f>
        <v/>
      </c>
      <c r="J65" s="160" t="str">
        <f>IFERROR(VLOOKUP(D65,DB!A:G,7,0),"")</f>
        <v/>
      </c>
      <c r="K65" s="165"/>
      <c r="L65" s="166" t="str">
        <f>IFERROR(VLOOKUP(D65,DB!A:I,9,0),"")</f>
        <v/>
      </c>
    </row>
    <row r="66" spans="1:12" ht="15" customHeight="1">
      <c r="A66" s="159"/>
      <c r="B66" s="160" t="str">
        <f>IFERROR(VLOOKUP(D66,DB!A:K,11,0),"")</f>
        <v/>
      </c>
      <c r="C66" s="161"/>
      <c r="D66" s="162"/>
      <c r="E66" s="163"/>
      <c r="F66" s="164"/>
      <c r="G66" s="97">
        <f ca="1">IFERROR(NOW()-F66,"")</f>
        <v>45971.202498148145</v>
      </c>
      <c r="H66" s="164"/>
      <c r="I66" s="160" t="str">
        <f>IFERROR(VLOOKUP(D66,DB!A:F,6,0),"")</f>
        <v/>
      </c>
      <c r="J66" s="160" t="str">
        <f>IFERROR(VLOOKUP(D66,DB!A:G,7,0),"")</f>
        <v/>
      </c>
      <c r="K66" s="165"/>
      <c r="L66" s="166" t="str">
        <f>IFERROR(VLOOKUP(D66,DB!A:I,9,0),"")</f>
        <v/>
      </c>
    </row>
    <row r="67" spans="1:12" ht="15" customHeight="1">
      <c r="A67" s="159"/>
      <c r="B67" s="160" t="str">
        <f>IFERROR(VLOOKUP(D67,DB!A:K,11,0),"")</f>
        <v/>
      </c>
      <c r="C67" s="161"/>
      <c r="D67" s="162"/>
      <c r="E67" s="163"/>
      <c r="F67" s="164"/>
      <c r="G67" s="97">
        <f ca="1">IFERROR(NOW()-F67,"")</f>
        <v>45971.202498148145</v>
      </c>
      <c r="H67" s="164"/>
      <c r="I67" s="160" t="str">
        <f>IFERROR(VLOOKUP(D67,DB!A:F,6,0),"")</f>
        <v/>
      </c>
      <c r="J67" s="160" t="str">
        <f>IFERROR(VLOOKUP(D67,DB!A:G,7,0),"")</f>
        <v/>
      </c>
      <c r="K67" s="165"/>
      <c r="L67" s="166" t="str">
        <f>IFERROR(VLOOKUP(D67,DB!A:I,9,0),"")</f>
        <v/>
      </c>
    </row>
    <row r="68" spans="1:12" ht="15" customHeight="1">
      <c r="A68" s="159"/>
      <c r="B68" s="160" t="str">
        <f>IFERROR(VLOOKUP(D68,DB!A:K,11,0),"")</f>
        <v/>
      </c>
      <c r="C68" s="161"/>
      <c r="D68" s="162"/>
      <c r="E68" s="163"/>
      <c r="F68" s="164"/>
      <c r="G68" s="97">
        <f ca="1">IFERROR(NOW()-F68,"")</f>
        <v>45971.202498148145</v>
      </c>
      <c r="H68" s="164"/>
      <c r="I68" s="160" t="str">
        <f>IFERROR(VLOOKUP(D68,DB!A:F,6,0),"")</f>
        <v/>
      </c>
      <c r="J68" s="160" t="str">
        <f>IFERROR(VLOOKUP(D68,DB!A:G,7,0),"")</f>
        <v/>
      </c>
      <c r="K68" s="165"/>
      <c r="L68" s="166" t="str">
        <f>IFERROR(VLOOKUP(D68,DB!A:I,9,0),"")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79.370437962956203</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45.013620833327877</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45" ca="1" si="1">IFERROR(NOW()-F4,"")</f>
        <v>22.541387037032109</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45971.202498148145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45971.202498148145</v>
      </c>
      <c r="H7" s="125"/>
      <c r="I7" s="124" t="str">
        <f>IFERROR(VLOOKUP(D7,DB!A:F,6,0),"")</f>
        <v/>
      </c>
      <c r="J7" s="124" t="str">
        <f>IFERROR(VLOOKUP(D7,DB!A:G,7,0),"")</f>
        <v/>
      </c>
      <c r="K7" s="124"/>
      <c r="L7" s="124" t="str">
        <f>IFERROR(VLOOKUP(D7,DB!A:I,9,0),"")</f>
        <v/>
      </c>
    </row>
    <row r="8" spans="1:13">
      <c r="A8" s="124"/>
      <c r="B8" s="124" t="str">
        <f>IFERROR(VLOOKUP(D8,DB!A:K,11,0),"")</f>
        <v/>
      </c>
      <c r="C8" s="124"/>
      <c r="D8" s="151"/>
      <c r="E8" s="124"/>
      <c r="F8" s="125"/>
      <c r="G8" s="126">
        <f t="shared" ca="1" si="1"/>
        <v>45971.202498148145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45971.202498148145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45971.202498148145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45971.202498148145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45971.202498148145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45971.202498148145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45971.202498148145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45971.202498148145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45971.202498148145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45971.202498148145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45971.202498148145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45971.202498148145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45971.202498148145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45971.202498148145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45971.202498148145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45971.202498148145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45971.202498148145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45971.202498148145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45971.202498148145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45971.202498148145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45971.202498148145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45971.202498148145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45971.202498148145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45971.202498148145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45971.202498148145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45971.202498148145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45971.202498148145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45971.202498148145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45971.202498148145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45971.202498148145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45971.202498148145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45971.202498148145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45971.202498148145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45971.202498148145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45971.202498148145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45971.202498148145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45971.202498148145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45971.202498148145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45971.202498148145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45971.202498148145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45971.202498148145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45971.202498148145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45971.202498148145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45971.202498148145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45971.202498148145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45971.202498148145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45971.202498148145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45971.202498148145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45971.202498148145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45971.202498148145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45971.202498148145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45971.202498148145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45971.202498148145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45971.202498148145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45971.202498148145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45971.202498148145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45971.202498148145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45971.202498148145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45971.202498148145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45971.202498148145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45971.202498148145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45971.202498148145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45971.202498148145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45971.202498148145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45971.202498148145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45971.202498148145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45971.202498148145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45971.202498148145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45971.202498148145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45971.202498148145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45971.202498148145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45971.202498148145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45971.202498148145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45971.202498148145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45971.202498148145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45971.202498148145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45971.202498148145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45971.202498148145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45971.202498148145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45971.202498148145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45971.202498148145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45971.202498148145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45971.202498148145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45971.202498148145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45971.202498148145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45971.202498148145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45971.202498148145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45971.202498148145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45971.202498148145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45971.202498148145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45971.202498148145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45971.202498148145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45971.202498148145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45971.202498148145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45971.202498148145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45971.202498148145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45971.202498148145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45971.202498148145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45971.202498148145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45971.202498148145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45971.202498148145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45971.202498148145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45971.202498148145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45971.202498148145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45971.202498148145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45971.202498148145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45971.202498148145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45971.202498148145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45971.202498148145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45971.202498148145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45971.202498148145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45971.202498148145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45971.202498148145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45971.202498148145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45971.202498148145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45971.202498148145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45971.202498148145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45971.202498148145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45971.202498148145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45971.202498148145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45971.202498148145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45971.202498148145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45971.202498148145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45971.202498148145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45971.202498148145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45971.202498148145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45971.202498148145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45971.202498148145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45971.202498148145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45971.202498148145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45971.202498148145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45971.202498148145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45971.202498148145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45971.202498148145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45971.202498148145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45971.202498148145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45971.202498148145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45971.202498148145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45971.202498148145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45971.202498148145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45971.202498148145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45971.202498148145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45971.202498148145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45971.202498148145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45971.202498148145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45971.202498148145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45971.202498148145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45971.202498148145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45971.202498148145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45971.202498148145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45971.202498148145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45971.202498148145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45971.202498148145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45971.202498148145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45971.202498148145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45971.202498148145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45971.202498148145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45971.202498148145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45971.202498148145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45971.202498148145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45971.202498148145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45971.202498148145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45971.202498148145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45971.202498148145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45971.202498148145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45971.202498148145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45971.202498148145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45971.202498148145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45971.202498148145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45971.202498148145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45971.202498148145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45971.202498148145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45971.202498148145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45971.202498148145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45971.202498148145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45971.202498148145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45971.202498148145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45971.202498148145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45971.202498148145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45971.202498148145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45971.202498148145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45971.202498148145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45971.202498148145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45971.202498148145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45971.202498148145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45971.202498148145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45971.202498148145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45971.202498148145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45971.202498148145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45971.202498148145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45971.202498148145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45971.202498148145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45971.202498148145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45971.202498148145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45971.202498148145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45971.202498148145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45971.202498148145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45971.202498148145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45971.202498148145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45971.202498148145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45971.202498148145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45971.202498148145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45971.202498148145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45971.202498148145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45971.202498148145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45971.202498148145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45971.202498148145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45971.202498148145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45971.202498148145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45971.202498148145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45971.202498148145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45971.202498148145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45971.202498148145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45971.202498148145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45971.202498148145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45971.202498148145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45971.202498148145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45971.202498148145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45971.202498148145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45971.202498148145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45971.202498148145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45971.202498148145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45971.202498148145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45971.202498148145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45971.202498148145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45971.202498148145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45971.202498148145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45971.202498148145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45971.202498148145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45971.202498148145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45971.202498148145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45971.202498148145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45971.202498148145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45971.202498148145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45971.202498148145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45971.202498148145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45971.202498148145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45971.202498148145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45971.202498148145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45971.202498148145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45971.202498148145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45971.202498148145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45971.202498148145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45971.202498148145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45971.202498148145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45971.202498148145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45971.202498148145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45971.202498148145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45971.202498148145</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3"/>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3" t="s">
        <v>39119</v>
      </c>
      <c r="B2" s="154" t="str">
        <f>IFERROR(VLOOKUP(D2,DB!A:K,11,0),"")</f>
        <v>R6</v>
      </c>
      <c r="C2" s="155">
        <v>1</v>
      </c>
      <c r="D2" s="154" t="s">
        <v>35650</v>
      </c>
      <c r="E2" s="152" t="s">
        <v>39021</v>
      </c>
      <c r="F2" s="156">
        <v>45970.686331018522</v>
      </c>
      <c r="G2" s="157">
        <f t="shared" ref="G2:G11" ca="1" si="0">IFERROR(NOW()-F2,"-")</f>
        <v>0.51616712962277234</v>
      </c>
      <c r="H2" s="156">
        <v>45970.68136574074</v>
      </c>
      <c r="I2" s="154" t="str">
        <f>IFERROR(VLOOKUP(D2,DB!A:F,6,0),"")</f>
        <v>Generator-SG</v>
      </c>
      <c r="J2" s="154" t="str">
        <f>IFERROR(VLOOKUP(D2,DB!A:G,7,0),"")</f>
        <v>Dead</v>
      </c>
      <c r="K2" s="158" t="s">
        <v>39120</v>
      </c>
      <c r="L2" s="154" t="str">
        <f>IFERROR(VLOOKUP(D2,DB!A:I,9,0),"")</f>
        <v>Latis</v>
      </c>
    </row>
    <row r="3" spans="1:16382" ht="31.5" customHeight="1">
      <c r="A3" s="140"/>
      <c r="B3" s="141" t="str">
        <f>IFERROR(VLOOKUP(D3,DB!A:K,11,0),"")</f>
        <v/>
      </c>
      <c r="C3" s="142"/>
      <c r="D3" s="167"/>
      <c r="E3" s="168"/>
      <c r="F3" s="143"/>
      <c r="G3" s="105">
        <f t="shared" ca="1" si="0"/>
        <v>45971.202498148145</v>
      </c>
      <c r="H3" s="143"/>
      <c r="I3" s="141" t="str">
        <f>IFERROR(VLOOKUP(D3,DB!A:F,6,0),"")</f>
        <v/>
      </c>
      <c r="J3" s="141" t="str">
        <f>IFERROR(VLOOKUP(D3,DB!A:G,7,0),"")</f>
        <v/>
      </c>
      <c r="K3" s="144"/>
      <c r="L3" s="145" t="str">
        <f>IFERROR(VLOOKUP(D3,DB!A:I,9,0),"")</f>
        <v/>
      </c>
    </row>
    <row r="4" spans="1:16382" ht="31.5" customHeight="1">
      <c r="A4" s="140"/>
      <c r="B4" s="141" t="str">
        <f>IFERROR(VLOOKUP(D4,DB!A:K,11,0),"")</f>
        <v/>
      </c>
      <c r="C4" s="142"/>
      <c r="D4"/>
      <c r="E4"/>
      <c r="F4" s="143"/>
      <c r="G4" s="105">
        <f t="shared" ca="1" si="0"/>
        <v>45971.202498148145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45971.202498148145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45971.202498148145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45971.202498148145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45971.202498148145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45971.202498148145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45971.202498148145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45971.202498148145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45971.202498148145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45971.202498148145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45971.202498148145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45971.202498148145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45971.202498148145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45971.202498148145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45971.202498148145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45971.202498148145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45971.202498148145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45971.202498148145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45971.202498148145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45971.202498148145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45971.202498148145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45971.202498148145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45971.202498148145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45971.202498148145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45971.202498148145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45971.202498148145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45971.202498148145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45971.202498148145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45971.202498148145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45971.202498148145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45971.202498148145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45971.202498148145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45971.202498148145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45971.202498148145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45971.202498148145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45971.202498148145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45971.202498148145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45971.202498148145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45971.202498148145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45971.202498148145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45971.202498148145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45971.202498148145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45971.202498148145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45971.202498148145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45971.202498148145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45971.202498148145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45971.202498148145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45971.202498148145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45971.202498148145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45971.202498148145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45971.202498148145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45971.202498148145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45971.202498148145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45971.202498148145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45971.202498148145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45971.202498148145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45971.202498148145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45971.202498148145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45971.202498148145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45971.202498148145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45971.202498148145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45971.202498148145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45971.202498148145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45971.202498148145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45971.202498148145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45971.202498148145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45971.202498148145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45971.202498148145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45971.202498148145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45971.202498148145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45971.202498148145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45971.202498148145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39" ca="1" si="2">IFERROR(NOW()-F76,"-")</f>
        <v>45971.202498148145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45971.202498148145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45971.202498148145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45971.202498148145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45971.202498148145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45971.202498148145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45971.202498148145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45971.202498148145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45971.202498148145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45971.202498148145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45971.202498148145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45971.202498148145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45971.202498148145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45971.202498148145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45971.202498148145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45971.202498148145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45971.202498148145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45971.202498148145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45971.202498148145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45971.202498148145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45971.202498148145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45971.202498148145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45971.202498148145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45971.202498148145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45971.202498148145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45971.202498148145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45971.202498148145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45971.202498148145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45971.202498148145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45971.202498148145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45971.202498148145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45971.202498148145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45971.202498148145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45971.202498148145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45971.202498148145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45971.202498148145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45971.202498148145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45971.202498148145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45971.202498148145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45971.202498148145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45971.202498148145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45971.202498148145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45971.202498148145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45971.202498148145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45971.202498148145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45971.202498148145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45971.202498148145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45971.202498148145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45971.202498148145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45971.202498148145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45971.202498148145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45971.202498148145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45971.202498148145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45971.202498148145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45971.202498148145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45971.202498148145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45971.202498148145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45971.202498148145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45971.202498148145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45971.202498148145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45971.202498148145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45971.202498148145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45971.202498148145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45971.202498148145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ref="G140:G173" ca="1" si="3">IFERROR(NOW()-F140,"-")</f>
        <v>45971.202498148145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45971.202498148145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45971.202498148145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45971.202498148145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45971.202498148145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45971.202498148145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45971.202498148145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45971.202498148145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45971.202498148145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45971.202498148145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45971.202498148145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45971.202498148145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45971.202498148145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45971.202498148145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45971.202498148145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45971.202498148145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45971.202498148145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45971.202498148145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45971.202498148145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45971.202498148145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45971.202498148145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45971.202498148145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45971.202498148145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45971.202498148145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45971.202498148145</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45971.202498148145</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45971.202498148145</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45971.202498148145</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45971.202498148145</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45971.202498148145</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45971.202498148145</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45971.202498148145</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45971.202498148145</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45971.202498148145</v>
      </c>
      <c r="H173" s="143"/>
      <c r="I173" s="141" t="str">
        <f>IFERROR(VLOOKUP(D173,DB!A:F,6,0),"")</f>
        <v/>
      </c>
      <c r="J173" s="141" t="str">
        <f>IFERROR(VLOOKUP(D173,DB!A:G,7,0),"")</f>
        <v/>
      </c>
      <c r="K173" s="144"/>
      <c r="L173" s="145" t="str">
        <f>IFERROR(VLOOKUP(D173,DB!A:I,9,0),"")</f>
        <v/>
      </c>
    </row>
  </sheetData>
  <dataValidations count="2">
    <dataValidation allowBlank="1" showInputMessage="1" showErrorMessage="1" sqref="E1" xr:uid="{9E1BC488-8814-4F8A-8DBE-742B3278AB71}"/>
    <dataValidation type="list" allowBlank="1" showInputMessage="1" showErrorMessage="1" sqref="E2 E5:E17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2025-11-10T01:52:40Z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