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652" documentId="120_S{2AC9BD13-BADA-5192-A53E-5A8FF88502F6}" xr6:coauthVersionLast="47" xr6:coauthVersionMax="47" xr10:uidLastSave="{D85C63A9-2160-41D0-8A4C-8FF4996846EA}"/>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1" i="4" l="1"/>
  <c r="L62" i="4"/>
  <c r="L63" i="4"/>
  <c r="L64" i="4"/>
  <c r="J61" i="4"/>
  <c r="J62" i="4"/>
  <c r="J63" i="4"/>
  <c r="J64" i="4"/>
  <c r="I61" i="4"/>
  <c r="I62" i="4"/>
  <c r="I63" i="4"/>
  <c r="I64" i="4"/>
  <c r="B61" i="4"/>
  <c r="B62" i="4"/>
  <c r="B63" i="4"/>
  <c r="B6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L58" i="4"/>
  <c r="L59" i="4"/>
  <c r="L60" i="4"/>
  <c r="J58" i="4"/>
  <c r="J59" i="4"/>
  <c r="J60" i="4"/>
  <c r="I58" i="4"/>
  <c r="I59" i="4"/>
  <c r="I60" i="4"/>
  <c r="B58" i="4"/>
  <c r="B59" i="4"/>
  <c r="B60" i="4"/>
  <c r="B10" i="1"/>
  <c r="B2" i="3"/>
  <c r="G2" i="3"/>
  <c r="I2" i="3"/>
  <c r="J2" i="3"/>
  <c r="L2" i="3"/>
  <c r="B3" i="3"/>
  <c r="G3" i="3"/>
  <c r="I3" i="3"/>
  <c r="J3" i="3"/>
  <c r="L3" i="3"/>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1" i="9"/>
  <c r="B12" i="9"/>
  <c r="B13" i="9"/>
  <c r="B14" i="9"/>
  <c r="B15" i="9"/>
  <c r="B16" i="9"/>
  <c r="B17" i="9"/>
  <c r="B18" i="9"/>
  <c r="B19" i="9"/>
  <c r="B20" i="9"/>
  <c r="B21" i="9"/>
  <c r="B22" i="9"/>
  <c r="B23" i="9"/>
  <c r="B24" i="9"/>
  <c r="B25" i="9"/>
  <c r="B26" i="9"/>
  <c r="B27" i="9"/>
  <c r="B28" i="9"/>
  <c r="B29" i="9"/>
  <c r="B30" i="9"/>
  <c r="G11" i="9"/>
  <c r="G12" i="9"/>
  <c r="G13" i="9"/>
  <c r="G14" i="9"/>
  <c r="G15" i="9"/>
  <c r="G16" i="9"/>
  <c r="G17" i="9"/>
  <c r="G18" i="9"/>
  <c r="G19" i="9"/>
  <c r="G20" i="9"/>
  <c r="G21" i="9"/>
  <c r="G22" i="9"/>
  <c r="G23" i="9"/>
  <c r="G24" i="9"/>
  <c r="G25" i="9"/>
  <c r="G26" i="9"/>
  <c r="G27" i="9"/>
  <c r="G28" i="9"/>
  <c r="G29" i="9"/>
  <c r="G30" i="9"/>
  <c r="I11" i="9"/>
  <c r="I12" i="9"/>
  <c r="I13" i="9"/>
  <c r="I14" i="9"/>
  <c r="I15" i="9"/>
  <c r="I16" i="9"/>
  <c r="I17" i="9"/>
  <c r="I18" i="9"/>
  <c r="I19" i="9"/>
  <c r="I20" i="9"/>
  <c r="I21" i="9"/>
  <c r="I22" i="9"/>
  <c r="I23" i="9"/>
  <c r="I24" i="9"/>
  <c r="I25" i="9"/>
  <c r="I26" i="9"/>
  <c r="I27" i="9"/>
  <c r="I28" i="9"/>
  <c r="I29" i="9"/>
  <c r="I30" i="9"/>
  <c r="L11" i="9"/>
  <c r="L12" i="9"/>
  <c r="L13" i="9"/>
  <c r="L14" i="9"/>
  <c r="L15" i="9"/>
  <c r="L16" i="9"/>
  <c r="L17" i="9"/>
  <c r="L18" i="9"/>
  <c r="L19" i="9"/>
  <c r="L20" i="9"/>
  <c r="L21" i="9"/>
  <c r="L22" i="9"/>
  <c r="L23" i="9"/>
  <c r="L24" i="9"/>
  <c r="L25" i="9"/>
  <c r="L26" i="9"/>
  <c r="L27" i="9"/>
  <c r="L28" i="9"/>
  <c r="L29" i="9"/>
  <c r="L30" i="9"/>
  <c r="J11" i="9"/>
  <c r="J12" i="9"/>
  <c r="J13" i="9"/>
  <c r="J14" i="9"/>
  <c r="J15" i="9"/>
  <c r="J16" i="9"/>
  <c r="J17" i="9"/>
  <c r="J18" i="9"/>
  <c r="J19" i="9"/>
  <c r="J20" i="9"/>
  <c r="J21" i="9"/>
  <c r="J22" i="9"/>
  <c r="J23" i="9"/>
  <c r="J24" i="9"/>
  <c r="J25" i="9"/>
  <c r="J26" i="9"/>
  <c r="J27" i="9"/>
  <c r="J28" i="9"/>
  <c r="J29" i="9"/>
  <c r="J30" i="9"/>
  <c r="L2" i="9"/>
  <c r="L3" i="9"/>
  <c r="L4" i="9"/>
  <c r="L5" i="9"/>
  <c r="L6" i="9"/>
  <c r="L7" i="9"/>
  <c r="L8" i="9"/>
  <c r="L9" i="9"/>
  <c r="L10" i="9"/>
  <c r="J2" i="9"/>
  <c r="J3" i="9"/>
  <c r="J4" i="9"/>
  <c r="J5" i="9"/>
  <c r="J6" i="9"/>
  <c r="J7" i="9"/>
  <c r="J8" i="9"/>
  <c r="J9" i="9"/>
  <c r="J10" i="9"/>
  <c r="I2" i="9"/>
  <c r="I3" i="9"/>
  <c r="I4" i="9"/>
  <c r="I5" i="9"/>
  <c r="I6" i="9"/>
  <c r="I7" i="9"/>
  <c r="I8" i="9"/>
  <c r="I9" i="9"/>
  <c r="I10" i="9"/>
  <c r="B2" i="9"/>
  <c r="B3" i="9"/>
  <c r="B4" i="9"/>
  <c r="B5" i="9"/>
  <c r="B6" i="9"/>
  <c r="B7" i="9"/>
  <c r="B8" i="9"/>
  <c r="B9" i="9"/>
  <c r="B10" i="9"/>
  <c r="G2" i="9"/>
  <c r="G3" i="9"/>
  <c r="G4" i="9"/>
  <c r="G5" i="9"/>
  <c r="G6" i="9"/>
  <c r="G7" i="9"/>
  <c r="G8" i="9"/>
  <c r="G9" i="9"/>
  <c r="G10" i="9"/>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3" i="4"/>
  <c r="I3" i="4"/>
  <c r="J3" i="4"/>
  <c r="L3" i="4"/>
  <c r="B4" i="4"/>
  <c r="I4" i="4"/>
  <c r="J4" i="4"/>
  <c r="L4" i="4"/>
  <c r="B5" i="4"/>
  <c r="I5" i="4"/>
  <c r="J5" i="4"/>
  <c r="L5" i="4"/>
  <c r="B6" i="4"/>
  <c r="I6" i="4"/>
  <c r="J6" i="4"/>
  <c r="L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alcChain>
</file>

<file path=xl/sharedStrings.xml><?xml version="1.0" encoding="utf-8"?>
<sst xmlns="http://schemas.openxmlformats.org/spreadsheetml/2006/main" count="180301" uniqueCount="39133">
  <si>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</si>
  <si>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</si>
  <si>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</si>
  <si>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</si>
  <si>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</si>
  <si>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</si>
  <si>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</si>
  <si>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</si>
  <si>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</si>
  <si>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</si>
  <si>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</si>
  <si>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</si>
  <si>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</si>
  <si>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</si>
  <si>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</si>
  <si>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</si>
  <si>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</si>
  <si>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</si>
  <si>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</si>
  <si>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</si>
  <si>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</si>
  <si>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</si>
  <si>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</si>
  <si>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</si>
  <si>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</si>
  <si>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</si>
  <si>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</si>
  <si>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</si>
  <si>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</si>
  <si>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</si>
  <si>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</si>
  <si>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</si>
  <si>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</si>
  <si>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</si>
  <si>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</si>
  <si>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</si>
  <si>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</si>
  <si>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</si>
  <si>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</si>
  <si>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</si>
  <si>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</si>
  <si>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</si>
  <si>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</si>
  <si>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</si>
  <si>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</si>
  <si>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</si>
  <si>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</si>
  <si>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</si>
  <si>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</si>
  <si>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</si>
  <si>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</si>
  <si>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</si>
  <si>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</si>
  <si>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</si>
  <si>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</si>
  <si>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</si>
  <si>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</si>
  <si>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</si>
  <si>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</si>
  <si>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</si>
  <si>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</si>
  <si>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</si>
  <si>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</si>
  <si>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</si>
  <si>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</si>
  <si>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</si>
  <si>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</si>
  <si>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</si>
  <si>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</si>
  <si>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</si>
  <si>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</si>
  <si>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</si>
  <si>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</si>
  <si>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</si>
  <si>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</si>
  <si>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</si>
  <si>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</si>
  <si>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</si>
  <si>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</si>
  <si>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</si>
  <si>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</si>
  <si>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</si>
  <si>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</si>
  <si>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</si>
  <si>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</si>
  <si>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</si>
  <si>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</si>
  <si>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</si>
  <si>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</si>
  <si>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</si>
  <si>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</si>
  <si>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</si>
  <si>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</si>
  <si>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</si>
  <si>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</si>
  <si>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</si>
  <si>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</si>
  <si>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</si>
  <si>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</si>
  <si>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</si>
  <si>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</si>
  <si>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</si>
  <si>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</si>
  <si>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</si>
  <si>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</si>
  <si>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</si>
  <si>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</si>
  <si>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</si>
  <si>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</si>
  <si>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</si>
  <si>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</si>
  <si>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</si>
  <si>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</si>
  <si>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</si>
  <si>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</si>
  <si>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</si>
  <si>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</si>
  <si>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</si>
  <si>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</si>
  <si>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</si>
  <si>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</si>
  <si>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</si>
  <si>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</si>
  <si>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</si>
  <si>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</si>
  <si>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</si>
  <si>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</si>
  <si>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</si>
  <si>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</si>
  <si>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</si>
  <si>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</si>
  <si>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</si>
  <si>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</si>
  <si>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</si>
  <si>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</si>
  <si>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</si>
  <si>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</si>
  <si>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</si>
  <si>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</si>
  <si>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</si>
  <si>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</si>
  <si>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</si>
  <si>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</si>
  <si>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</si>
  <si>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</si>
  <si>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</si>
  <si>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</si>
  <si>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</si>
  <si>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</si>
  <si>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</si>
  <si>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</si>
  <si>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</si>
  <si>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</si>
  <si>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</si>
  <si>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</si>
  <si>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</si>
  <si>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</si>
  <si>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</si>
  <si>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</si>
  <si>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</si>
  <si>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</si>
  <si>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</si>
  <si>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</si>
  <si>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</si>
  <si>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</si>
  <si>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</si>
  <si>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</si>
  <si>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</si>
  <si>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</si>
  <si>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</si>
  <si>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</si>
  <si>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</si>
  <si>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</si>
  <si>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</si>
  <si>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</si>
  <si>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</si>
  <si>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</si>
  <si>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</si>
  <si>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</si>
  <si>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</si>
  <si>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</si>
  <si>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</si>
  <si>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</si>
  <si>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</si>
  <si>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</si>
  <si>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</si>
  <si>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</si>
  <si>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</si>
  <si>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</si>
  <si>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</si>
  <si>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</si>
  <si>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</si>
  <si>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</si>
  <si>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</si>
  <si>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</si>
  <si>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</si>
  <si>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</si>
  <si>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</si>
  <si>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</si>
  <si>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</si>
  <si>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</si>
  <si>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</si>
  <si>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</si>
  <si>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</si>
  <si>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</si>
  <si>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</si>
  <si>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</si>
  <si>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</si>
  <si>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</si>
  <si>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</si>
  <si>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</si>
  <si>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</si>
  <si>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</si>
  <si>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</si>
  <si>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</si>
  <si>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</si>
  <si>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</si>
  <si>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</si>
  <si>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</si>
  <si>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</si>
  <si>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</si>
  <si>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</si>
  <si>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</si>
  <si>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</si>
  <si>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</si>
  <si>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</si>
  <si>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</si>
  <si>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</si>
  <si>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</si>
  <si>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</si>
  <si>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</si>
  <si>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</si>
  <si>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</si>
  <si>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</si>
  <si>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</si>
  <si>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</si>
  <si>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</si>
  <si>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</si>
  <si>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</si>
  <si>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</si>
  <si>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</si>
  <si>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</si>
  <si>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</si>
  <si>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</si>
  <si>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</si>
  <si>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</si>
  <si>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</si>
  <si>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</si>
  <si>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</si>
  <si>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</si>
  <si>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</si>
  <si>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</si>
  <si>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</si>
  <si>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</si>
  <si>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</si>
  <si>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</si>
  <si>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</si>
  <si>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</si>
  <si>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</si>
  <si>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</si>
  <si>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</si>
  <si>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</si>
  <si>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</si>
  <si>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</si>
  <si>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</si>
  <si>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</si>
  <si>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</si>
  <si>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</si>
  <si>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</si>
  <si>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</si>
  <si>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</si>
  <si>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</si>
  <si>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</si>
  <si>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</si>
  <si>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</si>
  <si>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</si>
  <si>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</si>
  <si>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</si>
  <si>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</si>
  <si>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</si>
  <si>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</si>
  <si>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</si>
  <si>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</si>
  <si>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</si>
  <si>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</si>
  <si>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</si>
  <si>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</si>
  <si>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</si>
  <si>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</si>
  <si>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</si>
  <si>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</si>
  <si>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</si>
  <si>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</si>
  <si>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</si>
  <si>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</si>
  <si>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</si>
  <si>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</si>
  <si>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</si>
  <si>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</si>
  <si>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</si>
  <si>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</si>
  <si>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</si>
  <si>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</si>
  <si>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</si>
  <si>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</si>
  <si>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</si>
  <si>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</si>
  <si>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</si>
  <si>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</si>
  <si>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</si>
  <si>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</si>
  <si>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</si>
  <si>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</si>
  <si>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</si>
  <si>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</si>
  <si>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</si>
  <si>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</si>
  <si>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</si>
  <si>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</si>
  <si>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</si>
  <si>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</si>
  <si>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</si>
  <si>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</si>
  <si>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</si>
  <si>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</si>
  <si>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</si>
  <si>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</si>
  <si>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</si>
  <si>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</si>
  <si>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</si>
  <si>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</si>
  <si>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</si>
  <si>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</si>
  <si>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</si>
  <si>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</si>
  <si>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</si>
  <si>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</si>
  <si>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</si>
  <si>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</si>
  <si>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</si>
  <si>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</si>
  <si>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</si>
  <si>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</si>
  <si>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</si>
  <si>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</si>
  <si>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</si>
  <si>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</si>
  <si>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</si>
  <si>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</si>
  <si>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</si>
  <si>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</si>
  <si>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</si>
  <si>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</si>
  <si>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</si>
  <si>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</si>
  <si>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</si>
  <si>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</si>
  <si>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</si>
  <si>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</si>
  <si>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</si>
  <si>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</si>
  <si>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</si>
  <si>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</si>
  <si>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</si>
  <si>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</si>
  <si>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</si>
  <si>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</si>
  <si>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</si>
  <si>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</si>
  <si>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</si>
  <si>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</si>
  <si>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</si>
  <si>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</si>
  <si>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</si>
  <si>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</si>
  <si>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</si>
  <si>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</si>
  <si>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</si>
  <si>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</si>
  <si>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</si>
  <si>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</si>
  <si>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</si>
  <si>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</si>
  <si>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</si>
  <si>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</si>
  <si>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</si>
  <si>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</si>
  <si>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</si>
  <si>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</si>
  <si>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</si>
  <si>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</si>
  <si>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</si>
  <si>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</si>
  <si>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</si>
  <si>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</si>
  <si>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</si>
  <si>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</si>
  <si>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</si>
  <si>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</si>
  <si>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</si>
  <si>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</si>
  <si>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</si>
  <si>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</si>
  <si>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</si>
  <si>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</si>
  <si>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</si>
  <si>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</si>
  <si>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</si>
  <si>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</si>
  <si>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</si>
  <si>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</si>
  <si>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</si>
  <si>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</si>
  <si>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</si>
  <si>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</si>
  <si>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</si>
  <si>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</si>
  <si>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</si>
  <si>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</si>
  <si>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</si>
  <si>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</si>
  <si>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</si>
  <si>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</si>
  <si>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</si>
  <si>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</si>
  <si>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</si>
  <si>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</si>
  <si>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</si>
  <si>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</si>
  <si>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</si>
  <si>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</si>
  <si>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</si>
  <si>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</si>
  <si>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</si>
  <si>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</si>
  <si>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</si>
  <si>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</si>
  <si>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</si>
  <si>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</si>
  <si>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</si>
  <si>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</si>
  <si>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</si>
  <si>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</si>
  <si>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</si>
  <si>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</si>
  <si>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</si>
  <si>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</si>
  <si>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</si>
  <si>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</si>
  <si>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</si>
  <si>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</si>
  <si>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</si>
  <si>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</si>
  <si>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</si>
  <si>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</si>
  <si>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</si>
  <si>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</si>
  <si>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</si>
  <si>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</si>
  <si>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</si>
  <si>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</si>
  <si>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</si>
  <si>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</si>
  <si>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</si>
  <si>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</si>
  <si>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</si>
  <si>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</si>
  <si>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</si>
  <si>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</si>
  <si>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</si>
  <si>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</si>
  <si>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</si>
  <si>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</si>
  <si>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</si>
  <si>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</si>
  <si>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</si>
  <si>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</si>
  <si>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</si>
  <si>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</si>
  <si>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</si>
  <si>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</si>
  <si>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</si>
  <si>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</si>
  <si>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</si>
  <si>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</si>
  <si>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</si>
  <si>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</si>
  <si>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</si>
  <si>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</si>
  <si>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</si>
  <si>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</si>
  <si>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</si>
  <si>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</si>
  <si>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</si>
  <si>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</si>
  <si>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</si>
  <si>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</si>
  <si>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</si>
  <si>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</si>
  <si>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</si>
  <si>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</si>
  <si>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</si>
  <si>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</si>
  <si>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</si>
  <si>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</si>
  <si>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</si>
  <si>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</si>
  <si>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</si>
  <si>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</si>
  <si>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</si>
  <si>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</si>
  <si>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</si>
  <si>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</si>
  <si>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</si>
  <si>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</si>
  <si>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</si>
  <si>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</si>
  <si>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</si>
  <si>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</si>
  <si>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</si>
  <si>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</si>
  <si>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</si>
  <si>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</si>
  <si>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</si>
  <si>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</si>
  <si>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</si>
  <si>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</si>
  <si>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</si>
  <si>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</si>
  <si>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</si>
  <si>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</si>
  <si>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</si>
  <si>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</si>
  <si>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</si>
  <si>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</si>
  <si>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</si>
  <si>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</si>
  <si>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</si>
  <si>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</si>
  <si>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</si>
  <si>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</si>
  <si>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</si>
  <si>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</si>
  <si>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</si>
  <si>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</si>
  <si>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</si>
  <si>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</si>
  <si>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</si>
  <si>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</si>
  <si>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</si>
  <si>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</si>
  <si>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</si>
  <si>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</si>
  <si>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</si>
  <si>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</si>
  <si>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</si>
  <si>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</si>
  <si>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</si>
  <si>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</si>
  <si>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</si>
  <si>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</si>
  <si>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</si>
  <si>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</si>
  <si>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</si>
  <si>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</si>
  <si>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</si>
  <si>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</si>
  <si>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</si>
  <si>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</si>
  <si>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</si>
  <si>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</si>
  <si>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</si>
  <si>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</si>
  <si>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</si>
  <si>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</si>
  <si>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</si>
  <si>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</si>
  <si>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</si>
  <si>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</si>
  <si>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</si>
  <si>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</si>
  <si>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</si>
  <si>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</si>
  <si>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</si>
  <si>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</si>
  <si>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</si>
  <si>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</si>
  <si>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</si>
  <si>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</si>
  <si>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</si>
  <si>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</si>
  <si>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</si>
  <si>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</si>
  <si>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</si>
  <si>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</si>
  <si>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</si>
  <si>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</si>
  <si>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</si>
  <si>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</si>
  <si>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</si>
  <si>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</si>
  <si>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</si>
  <si>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</si>
  <si>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</si>
  <si>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</si>
  <si>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</si>
  <si>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</si>
  <si>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</si>
  <si>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</si>
  <si>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</si>
  <si>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</si>
  <si>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</si>
  <si>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</si>
  <si>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</si>
  <si>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</si>
  <si>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</si>
  <si>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</si>
  <si>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</si>
  <si>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</si>
  <si>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</si>
  <si>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</si>
  <si>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</si>
  <si>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</si>
  <si>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</si>
  <si>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</si>
  <si>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</si>
  <si>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</si>
  <si>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</si>
  <si>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</si>
  <si>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</si>
  <si>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</si>
  <si>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</si>
  <si>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</si>
  <si>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</si>
  <si>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</si>
  <si>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</si>
  <si>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</si>
  <si>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</si>
  <si>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</si>
  <si>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</si>
  <si>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</si>
  <si>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</si>
  <si>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</si>
  <si>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</si>
  <si>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</si>
  <si>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</si>
  <si>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</si>
  <si>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</si>
  <si>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</si>
  <si>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</si>
  <si>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</si>
  <si>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</si>
  <si>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</si>
  <si>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</si>
  <si>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</si>
  <si>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</si>
  <si>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</si>
  <si>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</si>
  <si>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</si>
  <si>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</si>
  <si>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</si>
  <si>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</si>
  <si>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</si>
  <si>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</si>
  <si>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</si>
  <si>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</si>
  <si>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</si>
  <si>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</si>
  <si>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</si>
  <si>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</si>
  <si>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</si>
  <si>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</si>
  <si>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</si>
  <si>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</si>
  <si>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</si>
  <si>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</si>
  <si>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</si>
  <si>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</si>
  <si>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</si>
  <si>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</si>
  <si>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</si>
  <si>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</si>
  <si>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</si>
  <si>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</si>
  <si>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</si>
  <si>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</si>
  <si>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</si>
  <si>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</si>
  <si>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</si>
  <si>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</si>
  <si>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</si>
  <si>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</si>
  <si>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</si>
  <si>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</si>
  <si>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</si>
  <si>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</si>
  <si>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</si>
  <si>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</si>
  <si>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</si>
  <si>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</si>
  <si>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</si>
  <si>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</si>
  <si>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</si>
  <si>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</si>
  <si>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</si>
  <si>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</si>
  <si>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</si>
  <si>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</si>
  <si>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</si>
  <si>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</si>
  <si>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</si>
  <si>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</si>
  <si>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</si>
  <si>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</si>
  <si>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</si>
  <si>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</si>
  <si>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</si>
  <si>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</si>
  <si>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</si>
  <si>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</si>
  <si>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</si>
  <si>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</si>
  <si>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</si>
  <si>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</si>
  <si>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</si>
  <si>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</si>
  <si>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</si>
  <si>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</si>
  <si>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</si>
  <si>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</si>
  <si>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</si>
  <si>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</si>
  <si>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</si>
  <si>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</si>
  <si>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</si>
  <si>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</si>
  <si>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</si>
  <si>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</si>
  <si>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</si>
  <si>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</si>
  <si>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</si>
  <si>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</si>
  <si>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</si>
  <si>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</si>
  <si>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</si>
  <si>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</si>
  <si>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</si>
  <si>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</si>
  <si>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</si>
  <si>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</si>
  <si>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</si>
  <si>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</si>
  <si>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</si>
  <si>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</si>
  <si>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</si>
  <si>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</si>
  <si>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</si>
  <si>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</si>
  <si>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</si>
  <si>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</si>
  <si>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</si>
  <si>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</si>
  <si>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</si>
  <si>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</si>
  <si>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</si>
  <si>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</si>
  <si>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</si>
  <si>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</si>
  <si>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</si>
  <si>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</si>
  <si>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</si>
  <si>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</si>
  <si>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</si>
  <si>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</si>
  <si>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</si>
  <si>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</si>
  <si>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</si>
  <si>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</si>
  <si>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</si>
  <si>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</si>
  <si>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</si>
  <si>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</si>
  <si>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</si>
  <si>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</si>
  <si>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</si>
  <si>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</si>
  <si>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</si>
  <si>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</si>
  <si>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</si>
  <si>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</si>
  <si>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</si>
  <si>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</si>
  <si>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</si>
  <si>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</si>
  <si>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</si>
  <si>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</si>
  <si>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</si>
  <si>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</si>
  <si>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</si>
  <si>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</si>
  <si>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</si>
  <si>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</si>
  <si>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</si>
  <si>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</si>
  <si>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</si>
  <si>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</si>
  <si>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</si>
  <si>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</si>
  <si>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</si>
  <si>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</si>
  <si>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</si>
  <si>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</si>
  <si>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</si>
  <si>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</si>
  <si>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</si>
  <si>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</si>
  <si>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</si>
  <si>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</si>
  <si>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</si>
  <si>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</si>
  <si>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</si>
  <si>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</si>
  <si>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</si>
  <si>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</si>
  <si>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</si>
  <si>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</si>
  <si>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</si>
  <si>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</si>
  <si>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</si>
  <si>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</si>
  <si>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</si>
  <si>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</si>
  <si>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</si>
  <si>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</si>
  <si>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</si>
  <si>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</si>
  <si>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</si>
  <si>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</si>
  <si>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</si>
  <si>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</si>
  <si>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</si>
  <si>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</si>
  <si>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</si>
  <si>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</si>
  <si>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</si>
  <si>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</si>
  <si>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</si>
  <si>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</si>
  <si>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</si>
  <si>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</si>
  <si>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</si>
  <si>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</si>
  <si>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</si>
  <si>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</si>
  <si>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</si>
  <si>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</si>
  <si>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</si>
  <si>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</si>
  <si>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</si>
  <si>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</si>
  <si>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</si>
  <si>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</si>
  <si>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</si>
  <si>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</si>
  <si>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</si>
  <si>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</si>
  <si>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</si>
  <si>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</si>
  <si>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</si>
  <si>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</si>
  <si>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</si>
  <si>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</si>
  <si>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</si>
  <si>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</si>
  <si>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</si>
  <si>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</si>
  <si>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</si>
  <si>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</si>
  <si>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</si>
  <si>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</si>
  <si>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</si>
  <si>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</si>
  <si>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</si>
  <si>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</si>
  <si>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</si>
  <si>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</si>
  <si>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</si>
  <si>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</si>
  <si>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</si>
  <si>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</si>
  <si>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</si>
  <si>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</si>
  <si>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</si>
  <si>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</si>
  <si>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</si>
  <si>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</si>
  <si>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</si>
  <si>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</si>
  <si>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</si>
  <si>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</si>
  <si>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</si>
  <si>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</si>
  <si>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</si>
  <si>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</si>
  <si>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</si>
  <si>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</si>
  <si>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</si>
  <si>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</si>
  <si>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</si>
  <si>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</si>
  <si>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</si>
  <si>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</si>
  <si>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</si>
  <si>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</si>
  <si>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</si>
  <si>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</si>
  <si>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</si>
  <si>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</si>
  <si>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</si>
  <si>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</si>
  <si>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</si>
  <si>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</si>
  <si>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</si>
  <si>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</si>
  <si>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</si>
  <si>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</si>
  <si>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</si>
  <si>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</si>
  <si>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</si>
  <si>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</si>
  <si>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</si>
  <si>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</si>
  <si>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</si>
  <si>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</si>
  <si>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</si>
  <si>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</si>
  <si>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</si>
  <si>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</si>
  <si>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</si>
  <si>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</si>
  <si>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</si>
  <si>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</si>
  <si>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</si>
  <si>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</si>
  <si>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</si>
  <si>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</si>
  <si>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</si>
  <si>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</si>
  <si>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</si>
  <si>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</si>
  <si>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</si>
  <si>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</si>
  <si>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</si>
  <si>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</si>
  <si>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</si>
  <si>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</si>
  <si>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</si>
  <si>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</si>
  <si>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</si>
  <si>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</si>
  <si>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</si>
  <si>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</si>
  <si>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</si>
  <si>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</si>
  <si>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</si>
  <si>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</si>
  <si>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</si>
  <si>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</si>
  <si>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</si>
  <si>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</si>
  <si>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</si>
  <si>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</si>
  <si>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</si>
  <si>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</si>
  <si>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</si>
  <si>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</si>
  <si>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</si>
  <si>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</si>
  <si>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</si>
  <si>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</si>
  <si>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</si>
  <si>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</si>
  <si>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</si>
  <si>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</si>
  <si>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</si>
  <si>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</si>
  <si>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</si>
  <si>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</si>
  <si>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</si>
  <si>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</si>
  <si>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</si>
  <si>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</si>
  <si>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</si>
  <si>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</si>
  <si>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</si>
  <si>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</si>
  <si>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</si>
  <si>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</si>
  <si>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</si>
  <si>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</si>
  <si>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</si>
  <si>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</si>
  <si>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</si>
  <si>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</si>
  <si>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</si>
  <si>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</si>
  <si>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</si>
  <si>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</si>
  <si>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</si>
  <si>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</si>
  <si>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</si>
  <si>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</si>
  <si>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</si>
  <si>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</si>
  <si>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</si>
  <si>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</si>
  <si>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</si>
  <si>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</si>
  <si>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</si>
  <si>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</si>
  <si>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</si>
  <si>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</si>
  <si>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</si>
  <si>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</si>
  <si>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</si>
  <si>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</si>
  <si>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</si>
  <si>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</si>
  <si>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</si>
  <si>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</si>
  <si>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</si>
  <si>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</si>
  <si>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</si>
  <si>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</si>
  <si>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</si>
  <si>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</si>
  <si>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</si>
  <si>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</si>
  <si>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</si>
  <si>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</si>
  <si>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</si>
  <si>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</si>
  <si>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</si>
  <si>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</si>
  <si>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</si>
  <si>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</si>
  <si>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</si>
  <si>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</si>
  <si>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</si>
  <si>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</si>
  <si>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</si>
  <si>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</si>
  <si>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</si>
  <si>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</si>
  <si>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</si>
  <si>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</si>
  <si>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</si>
  <si>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</si>
  <si>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</si>
  <si>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</si>
  <si>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</si>
  <si>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</si>
  <si>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</si>
  <si>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</si>
  <si>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</si>
  <si>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</si>
  <si>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</si>
  <si>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</si>
  <si>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</si>
  <si>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</si>
  <si>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</si>
  <si>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</si>
  <si>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</si>
  <si>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</si>
  <si>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</si>
  <si>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</si>
  <si>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</si>
  <si>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</si>
  <si>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</si>
  <si>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</si>
  <si>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</si>
  <si>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</si>
  <si>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</si>
  <si>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</si>
  <si>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</si>
  <si>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</si>
  <si>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</si>
  <si>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</si>
  <si>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</si>
  <si>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</si>
  <si>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</si>
  <si>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</si>
  <si>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</si>
  <si>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</si>
  <si>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</si>
  <si>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</si>
  <si>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</si>
  <si>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</si>
  <si>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</si>
  <si>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</si>
  <si>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</si>
  <si>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</si>
  <si>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</si>
  <si>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</si>
  <si>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</si>
  <si>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</si>
  <si>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</si>
  <si>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</si>
  <si>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</si>
  <si>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</si>
  <si>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</si>
  <si>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</si>
  <si>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</si>
  <si>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</si>
  <si>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</si>
  <si>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</si>
  <si>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</si>
  <si>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</si>
  <si>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</si>
  <si>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</si>
  <si>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</si>
  <si>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</si>
  <si>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</si>
  <si>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</si>
  <si>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</si>
  <si>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</si>
  <si>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</si>
  <si>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</si>
  <si>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</si>
  <si>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</si>
  <si>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</si>
  <si>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</si>
  <si>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</si>
  <si>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</si>
  <si>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</si>
  <si>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</si>
  <si>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</si>
  <si>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</si>
  <si>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</si>
  <si>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</si>
  <si>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</si>
  <si>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</si>
  <si>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</si>
  <si>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</si>
  <si>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</si>
  <si>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</si>
  <si>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</si>
  <si>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</si>
  <si>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</si>
  <si>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</si>
  <si>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</si>
  <si>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</si>
  <si>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</si>
  <si>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</si>
  <si>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</si>
  <si>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</si>
  <si>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</si>
  <si>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</si>
  <si>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</si>
  <si>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</si>
  <si>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</si>
  <si>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</si>
  <si>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</si>
  <si>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</si>
  <si>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</si>
  <si>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</si>
  <si>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</si>
  <si>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</si>
  <si>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</si>
  <si>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</si>
  <si>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</si>
  <si>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</si>
  <si>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</si>
  <si>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</si>
  <si>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</si>
  <si>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</si>
  <si>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</si>
  <si>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</si>
  <si>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</si>
  <si>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</si>
  <si>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</si>
  <si>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</si>
  <si>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</si>
  <si>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</si>
  <si>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</si>
  <si>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</si>
  <si>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</si>
  <si>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</si>
  <si>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</si>
  <si>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</si>
  <si>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</si>
  <si>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</si>
  <si>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</si>
  <si>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</si>
  <si>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</si>
  <si>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</si>
  <si>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</si>
  <si>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</si>
  <si>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</si>
  <si>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</si>
  <si>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</si>
  <si>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</si>
  <si>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</si>
  <si>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</si>
  <si>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</si>
  <si>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</si>
  <si>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</si>
  <si>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</si>
  <si>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</si>
  <si>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</si>
  <si>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</si>
  <si>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</si>
  <si>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</si>
  <si>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</si>
  <si>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</si>
  <si>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</si>
  <si>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</si>
  <si>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</si>
  <si>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</si>
  <si>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</si>
  <si>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</si>
  <si>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</si>
  <si>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</si>
  <si>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</si>
  <si>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</si>
  <si>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</si>
  <si>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</si>
  <si>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</si>
  <si>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</si>
  <si>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</si>
  <si>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</si>
  <si>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</si>
  <si>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</si>
  <si>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</si>
  <si>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</si>
  <si>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</si>
  <si>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</si>
  <si>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</si>
  <si>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</si>
  <si>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</si>
  <si>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</si>
  <si>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</si>
  <si>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</si>
  <si>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</si>
  <si>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</si>
  <si>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</si>
  <si>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</si>
  <si>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</si>
  <si>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</si>
  <si>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</si>
  <si>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</si>
  <si>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</si>
  <si>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</si>
  <si>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</si>
  <si>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</si>
  <si>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</si>
  <si>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</si>
  <si>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</si>
  <si>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</si>
  <si>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</si>
  <si>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</si>
  <si>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</si>
  <si>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</si>
  <si>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</si>
  <si>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</si>
  <si>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</si>
  <si>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</si>
  <si>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</si>
  <si>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</si>
  <si>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</si>
  <si>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</si>
  <si>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</si>
  <si>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</si>
  <si>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</si>
  <si>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</si>
  <si>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</si>
  <si>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</si>
  <si>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</si>
  <si>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</si>
  <si>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</si>
  <si>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</si>
  <si>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</si>
  <si>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</si>
  <si>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</si>
  <si>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</si>
  <si>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</si>
  <si>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</si>
  <si>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</si>
  <si>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</si>
  <si>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</si>
  <si>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</si>
  <si>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</si>
  <si>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</si>
  <si>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</si>
  <si>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</si>
  <si>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</si>
  <si>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</si>
  <si>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</si>
  <si>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</si>
  <si>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</si>
  <si>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</si>
  <si>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</si>
  <si>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</si>
  <si>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</si>
  <si>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</si>
  <si>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</si>
  <si>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</si>
  <si>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</si>
  <si>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</si>
  <si>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</si>
  <si>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</si>
  <si>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</si>
  <si>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</si>
  <si>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</si>
  <si>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</si>
  <si>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</si>
  <si>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</si>
  <si>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</si>
  <si>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</si>
  <si>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</si>
  <si>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</si>
  <si>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</si>
  <si>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</si>
  <si>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</si>
  <si>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</si>
  <si>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</si>
  <si>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</si>
  <si>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</si>
  <si>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</si>
  <si>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</si>
  <si>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</si>
  <si>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</si>
  <si>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</si>
  <si>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</si>
  <si>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</si>
  <si>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</si>
  <si>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</si>
  <si>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</si>
  <si>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</si>
  <si>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</si>
  <si>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</si>
  <si>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</si>
  <si>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</si>
  <si>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</si>
  <si>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</si>
  <si>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</si>
  <si>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</si>
  <si>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</si>
  <si>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</si>
  <si>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</si>
  <si>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</si>
  <si>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</si>
  <si>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</si>
  <si>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</si>
  <si>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</si>
  <si>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</si>
  <si>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</si>
  <si>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</si>
  <si>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</si>
  <si>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</si>
  <si>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</si>
  <si>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</si>
  <si>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</si>
  <si>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</si>
  <si>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</si>
  <si>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</si>
  <si>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</si>
  <si>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</si>
  <si>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</si>
  <si>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</si>
  <si>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</si>
  <si>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</si>
  <si>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</si>
  <si>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</si>
  <si>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</si>
  <si>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</si>
  <si>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</si>
  <si>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</si>
  <si>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</si>
  <si>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</si>
  <si>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</si>
  <si>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</si>
  <si>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</si>
  <si>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</si>
  <si>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</si>
  <si>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</si>
  <si>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</si>
  <si>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</si>
  <si>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</si>
  <si>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</si>
  <si>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</si>
  <si>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</si>
  <si>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</si>
  <si>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</si>
  <si>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</si>
  <si>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</si>
  <si>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</si>
  <si>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</si>
  <si>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</si>
  <si>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</si>
  <si>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</si>
  <si>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</si>
  <si>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</si>
  <si>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</si>
  <si>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</si>
  <si>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</si>
  <si>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</si>
  <si>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</si>
  <si>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</si>
  <si>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</si>
  <si>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</si>
  <si>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</si>
  <si>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</si>
  <si>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</si>
  <si>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</si>
  <si>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</si>
  <si>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</si>
  <si>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</si>
  <si>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</si>
  <si>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</si>
  <si>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</si>
  <si>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</si>
  <si>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</si>
  <si>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</si>
  <si>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</si>
  <si>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</si>
  <si>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</si>
  <si>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</si>
  <si>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</si>
  <si>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</si>
  <si>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</si>
  <si>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</si>
  <si>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</si>
  <si>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</si>
  <si>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</si>
  <si>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</si>
  <si>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</si>
  <si>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</si>
  <si>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</si>
  <si>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</si>
  <si>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</si>
  <si>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</si>
  <si>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</si>
  <si>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</si>
  <si>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</si>
  <si>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</si>
  <si>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</si>
  <si>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</si>
  <si>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</si>
  <si>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</si>
  <si>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</si>
  <si>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</si>
  <si>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</si>
  <si>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</si>
  <si>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</si>
  <si>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</si>
  <si>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</si>
  <si>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</si>
  <si>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</si>
  <si>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</si>
  <si>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</si>
  <si>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</si>
  <si>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</si>
  <si>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</si>
  <si>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</si>
  <si>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</si>
  <si>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</si>
  <si>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</si>
  <si>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</si>
  <si>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</si>
  <si>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</si>
  <si>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</si>
  <si>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</si>
  <si>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</si>
  <si>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</si>
  <si>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</si>
  <si>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</si>
  <si>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</si>
  <si>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</si>
  <si>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</si>
  <si>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</si>
  <si>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</si>
  <si>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</si>
  <si>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</si>
  <si>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</si>
  <si>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</si>
  <si>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</si>
  <si>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</si>
  <si>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</si>
  <si>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</si>
  <si>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</si>
  <si>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</si>
  <si>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</si>
  <si>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</si>
  <si>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</si>
  <si>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</si>
  <si>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</si>
  <si>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</si>
  <si>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</si>
  <si>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</si>
  <si>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</si>
  <si>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</si>
  <si>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</si>
  <si>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</si>
  <si>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</si>
  <si>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</si>
  <si>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</si>
  <si>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</si>
  <si>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</si>
  <si>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</si>
  <si>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</si>
  <si>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</si>
  <si>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</si>
  <si>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</si>
  <si>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</si>
  <si>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</si>
  <si>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</si>
  <si>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</si>
  <si>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</si>
  <si>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</si>
  <si>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</si>
  <si>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</si>
  <si>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</si>
  <si>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</si>
  <si>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</si>
  <si>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</si>
  <si>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</si>
  <si>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</si>
  <si>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</si>
  <si>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</si>
  <si>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</si>
  <si>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</si>
  <si>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</si>
  <si>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</si>
  <si>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</si>
  <si>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</si>
  <si>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</si>
  <si>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</si>
  <si>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</si>
  <si>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</si>
  <si>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</si>
  <si>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</si>
  <si>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</si>
  <si>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</si>
  <si>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</si>
  <si>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</si>
  <si>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</si>
  <si>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</si>
  <si>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</si>
  <si>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</si>
  <si>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</si>
  <si>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</si>
  <si>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</si>
  <si>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</si>
  <si>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</si>
  <si>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</si>
  <si>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</si>
  <si>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</si>
  <si>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</si>
  <si>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</si>
  <si>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</si>
  <si>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</si>
  <si>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</si>
  <si>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</si>
  <si>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</si>
  <si>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</si>
  <si>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</si>
  <si>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</si>
  <si>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</si>
  <si>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</si>
  <si>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</si>
  <si>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</si>
  <si>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</si>
  <si>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</si>
  <si>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</si>
  <si>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</si>
  <si>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</si>
  <si>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</si>
  <si>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</si>
  <si>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</si>
  <si>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</si>
  <si>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</si>
  <si>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</si>
  <si>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</si>
  <si>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</si>
  <si>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</si>
  <si>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</si>
  <si>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</si>
  <si>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</si>
  <si>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</si>
  <si>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</si>
  <si>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</si>
  <si>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</si>
  <si>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</si>
  <si>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</si>
  <si>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</si>
  <si>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</si>
  <si>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</si>
  <si>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</si>
  <si>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</si>
  <si>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</si>
  <si>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</si>
  <si>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</si>
  <si>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</si>
  <si>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</si>
  <si>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</si>
  <si>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</si>
  <si>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</si>
  <si>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</si>
  <si>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</si>
  <si>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</si>
  <si>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</si>
  <si>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</si>
  <si>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</si>
  <si>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</si>
  <si>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</si>
  <si>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</si>
  <si>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</si>
  <si>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</si>
  <si>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</si>
  <si>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</si>
  <si>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</si>
  <si>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</si>
  <si>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</si>
  <si>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</si>
  <si>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</si>
  <si>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</si>
  <si>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</si>
  <si>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</si>
  <si>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</si>
  <si>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</si>
  <si>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</si>
  <si>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</si>
  <si>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</si>
  <si>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</si>
  <si>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</si>
  <si>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</si>
  <si>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</si>
  <si>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</si>
  <si>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</si>
  <si>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</si>
  <si>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</si>
  <si>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</si>
  <si>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</si>
  <si>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</si>
  <si>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</si>
  <si>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</si>
  <si>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</si>
  <si>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</si>
  <si>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</si>
  <si>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</si>
  <si>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</si>
  <si>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</si>
  <si>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</si>
  <si>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</si>
  <si>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</si>
  <si>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</si>
  <si>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</si>
  <si>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</si>
  <si>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</si>
  <si>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</si>
  <si>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</si>
  <si>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</si>
  <si>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</si>
  <si>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</si>
  <si>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</si>
  <si>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</si>
  <si>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</si>
  <si>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</si>
  <si>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</si>
  <si>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</si>
  <si>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</si>
  <si>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</si>
  <si>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</si>
  <si>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</si>
  <si>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</si>
  <si>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</si>
  <si>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</si>
  <si>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</si>
  <si>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</si>
  <si>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</si>
  <si>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</si>
  <si>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</si>
  <si>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</si>
  <si>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</si>
  <si>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</si>
  <si>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</si>
  <si>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</si>
  <si>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</si>
  <si>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</si>
  <si>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</si>
  <si>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</si>
  <si>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</si>
  <si>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</si>
  <si>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</si>
  <si>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</si>
  <si>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</si>
  <si>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</si>
  <si>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</si>
  <si>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</si>
  <si>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</si>
  <si>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</si>
  <si>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</si>
  <si>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</si>
  <si>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</si>
  <si>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</si>
  <si>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</si>
  <si>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</si>
  <si>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</si>
  <si>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</si>
  <si>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</si>
  <si>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</si>
  <si>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</si>
  <si>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</si>
  <si>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</si>
  <si>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</si>
  <si>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</si>
  <si>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</si>
  <si>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</si>
  <si>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</si>
  <si>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</si>
  <si>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</si>
  <si>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</si>
  <si>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</si>
  <si>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</si>
  <si>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</si>
  <si>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</si>
  <si>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</si>
  <si>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</si>
  <si>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</si>
  <si>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</si>
  <si>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</si>
  <si>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</si>
  <si>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</si>
  <si>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</si>
  <si>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</si>
  <si>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</si>
  <si>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</si>
  <si>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</si>
  <si>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</si>
  <si>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</si>
  <si>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</si>
  <si>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</si>
  <si>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</si>
  <si>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</si>
  <si>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</si>
  <si>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</si>
  <si>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</si>
  <si>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</si>
  <si>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</si>
  <si>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</si>
  <si>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</si>
  <si>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</si>
  <si>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</si>
  <si>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</si>
  <si>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</si>
  <si>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</si>
  <si>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</si>
  <si>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</si>
  <si>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</si>
  <si>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</si>
  <si>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</si>
  <si>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</si>
  <si>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</si>
  <si>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</si>
  <si>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</si>
  <si>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</si>
  <si>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</si>
  <si>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</si>
  <si>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</si>
  <si>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</si>
  <si>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</si>
  <si>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</si>
  <si>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</si>
  <si>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</si>
  <si>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</si>
  <si>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</si>
  <si>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</si>
  <si>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</si>
  <si>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</si>
  <si>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</si>
  <si>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</si>
  <si>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</si>
  <si>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</si>
  <si>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</si>
  <si>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</si>
  <si>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</si>
  <si>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</si>
  <si>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</si>
  <si>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</si>
  <si>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</si>
  <si>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</si>
  <si>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</si>
  <si>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</si>
  <si>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</si>
  <si>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</si>
  <si>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</si>
  <si>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</si>
  <si>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</si>
  <si>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</si>
  <si>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</si>
  <si>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</si>
  <si>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</si>
  <si>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</si>
  <si>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</si>
  <si>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</si>
  <si>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</si>
  <si>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</si>
  <si>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</si>
  <si>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</si>
  <si>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</si>
  <si>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</si>
  <si>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</si>
  <si>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</si>
  <si>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</si>
  <si>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</si>
  <si>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</si>
  <si>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</si>
  <si>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</si>
  <si>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</si>
  <si>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</si>
  <si>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</si>
  <si>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</si>
  <si>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</si>
  <si>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</si>
  <si>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</si>
  <si>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</si>
  <si>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</si>
  <si>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</si>
  <si>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</si>
  <si>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</si>
  <si>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</si>
  <si>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</si>
  <si>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</si>
  <si>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</si>
  <si>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</si>
  <si>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</si>
  <si>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</si>
  <si>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</si>
  <si>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</si>
  <si>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</si>
  <si>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</si>
  <si>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</si>
  <si>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</si>
  <si>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</si>
  <si>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</si>
  <si>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</si>
  <si>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</si>
  <si>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</si>
  <si>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</si>
  <si>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</si>
  <si>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</si>
  <si>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</si>
  <si>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</si>
  <si>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</si>
  <si>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</si>
  <si>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</si>
  <si>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</si>
  <si>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</si>
  <si>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</si>
  <si>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</si>
  <si>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</si>
  <si>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</si>
  <si>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</si>
  <si>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</si>
  <si>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</si>
  <si>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</si>
  <si>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</si>
  <si>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</si>
  <si>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</si>
  <si>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</si>
  <si>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</si>
  <si>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</si>
  <si>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</si>
  <si>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</si>
  <si>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</si>
  <si>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</si>
  <si>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</si>
  <si>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</si>
  <si>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</si>
  <si>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</si>
  <si>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</si>
  <si>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</si>
  <si>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</si>
  <si>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</si>
  <si>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</si>
  <si>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</si>
  <si>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</si>
  <si>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</si>
  <si>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</si>
  <si>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</si>
  <si>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</si>
  <si>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</si>
  <si>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</si>
  <si>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</si>
  <si>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</si>
  <si>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</si>
  <si>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</si>
  <si>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</si>
  <si>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</si>
  <si>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</si>
  <si>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</si>
  <si>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</si>
  <si>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</si>
  <si>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</si>
  <si>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</si>
  <si>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</si>
  <si>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</si>
  <si>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</si>
  <si>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</si>
  <si>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</si>
  <si>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</si>
  <si>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</si>
  <si>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</si>
  <si>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</si>
  <si>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</si>
  <si>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</si>
  <si>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</si>
  <si>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</si>
  <si>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</si>
  <si>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</si>
  <si>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</si>
  <si>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</si>
  <si>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</si>
  <si>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</si>
  <si>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</si>
  <si>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</si>
  <si>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</si>
  <si>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</si>
  <si>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</si>
  <si>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</si>
  <si>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</si>
  <si>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</si>
  <si>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</si>
  <si>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</si>
  <si>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</si>
  <si>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</si>
  <si>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</si>
  <si>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</si>
  <si>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</si>
  <si>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</si>
  <si>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</si>
  <si>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</si>
  <si>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</si>
  <si>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</si>
  <si>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</si>
  <si>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</si>
  <si>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</si>
  <si>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</si>
  <si>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</si>
  <si>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</si>
  <si>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</si>
  <si>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</si>
  <si>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</si>
  <si>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</si>
  <si>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</si>
  <si>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</si>
  <si>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</si>
  <si>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</si>
  <si>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</si>
  <si>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</si>
  <si>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</si>
  <si>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</si>
  <si>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</si>
  <si>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</si>
  <si>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</si>
  <si>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</si>
  <si>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</si>
  <si>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</si>
  <si>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</si>
  <si>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</si>
  <si>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</si>
  <si>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</si>
  <si>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</si>
  <si>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</si>
  <si>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</si>
  <si>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</si>
  <si>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</si>
  <si>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</si>
  <si>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</si>
  <si>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</si>
  <si>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</si>
  <si>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</si>
  <si>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</si>
  <si>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</si>
  <si>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</si>
  <si>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</si>
  <si>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</si>
  <si>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</si>
  <si>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</si>
  <si>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</si>
  <si>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</si>
  <si>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</si>
  <si>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</si>
  <si>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</si>
  <si>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</si>
  <si>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</si>
  <si>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</si>
  <si>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</si>
  <si>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</si>
  <si>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</si>
  <si>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</si>
  <si>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</si>
  <si>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</si>
  <si>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</si>
  <si>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</si>
  <si>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</si>
  <si>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</si>
  <si>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</si>
  <si>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</si>
  <si>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</si>
  <si>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</si>
  <si>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</si>
  <si>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</si>
  <si>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</si>
  <si>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</si>
  <si>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</si>
  <si>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</si>
  <si>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</si>
  <si>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</si>
  <si>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</si>
  <si>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</si>
  <si>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</si>
  <si>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</si>
  <si>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</si>
  <si>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</si>
  <si>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</si>
  <si>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</si>
  <si>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</si>
  <si>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</si>
  <si>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</si>
  <si>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</si>
  <si>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</si>
  <si>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</si>
  <si>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</si>
  <si>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</si>
  <si>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</si>
  <si>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</si>
  <si>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</si>
  <si>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</si>
  <si>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</si>
  <si>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</si>
  <si>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</si>
  <si>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</si>
  <si>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</si>
  <si>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</si>
  <si>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</si>
  <si>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</si>
  <si>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</si>
  <si>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</si>
  <si>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</si>
  <si>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</si>
  <si>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</si>
  <si>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</si>
  <si>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</si>
  <si>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</si>
  <si>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</si>
  <si>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</si>
  <si>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</si>
  <si>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</si>
  <si>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</si>
  <si>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</si>
  <si>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</si>
  <si>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</si>
  <si>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</si>
  <si>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</si>
  <si>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</si>
  <si>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</si>
  <si>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</si>
  <si>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</si>
  <si>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</si>
  <si>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</si>
  <si>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</si>
  <si>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</si>
  <si>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</si>
  <si>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</si>
  <si>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</si>
  <si>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</si>
  <si>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</si>
  <si>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</si>
  <si>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</si>
  <si>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</si>
  <si>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</si>
  <si>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</si>
  <si>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</si>
  <si>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</si>
  <si>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</si>
  <si>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</si>
  <si>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</si>
  <si>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</si>
  <si>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</si>
  <si>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</si>
  <si>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</si>
  <si>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</si>
  <si>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</si>
  <si>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</si>
  <si>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</si>
  <si>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</si>
  <si>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</si>
  <si>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</si>
  <si>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</si>
  <si>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</si>
  <si>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</si>
  <si>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</si>
  <si>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</si>
  <si>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</si>
  <si>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</si>
  <si>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</si>
  <si>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</si>
  <si>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</si>
  <si>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</si>
  <si>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</si>
  <si>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</si>
  <si>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</si>
  <si>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</si>
  <si>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</si>
  <si>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</si>
  <si>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</si>
  <si>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</si>
  <si>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</si>
  <si>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</si>
  <si>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</si>
  <si>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</si>
  <si>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</si>
  <si>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</si>
  <si>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</si>
  <si>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</si>
  <si>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</si>
  <si>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</si>
  <si>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</si>
  <si>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</si>
  <si>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</si>
  <si>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</si>
  <si>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</si>
  <si>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</si>
  <si>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</si>
  <si>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</si>
  <si>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</si>
  <si>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</si>
  <si>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</si>
  <si>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</si>
  <si>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</si>
  <si>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</si>
  <si>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</si>
  <si>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</si>
  <si>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</si>
  <si>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</si>
  <si>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</si>
  <si>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</si>
  <si>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</si>
  <si>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</si>
  <si>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</si>
  <si>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</si>
  <si>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</si>
  <si>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</si>
  <si>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</si>
  <si>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</si>
  <si>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</si>
  <si>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</si>
  <si>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</si>
  <si>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</si>
  <si>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</si>
  <si>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</si>
  <si>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</si>
  <si>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</si>
  <si>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</si>
  <si>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</si>
  <si>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</si>
  <si>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</si>
  <si>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</si>
  <si>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</si>
  <si>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</si>
  <si>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</si>
  <si>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</si>
  <si>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</si>
  <si>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</si>
  <si>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</si>
  <si>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</si>
  <si>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</si>
  <si>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</si>
  <si>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</si>
  <si>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</si>
  <si>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</si>
  <si>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</si>
  <si>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</si>
  <si>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</si>
  <si>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</si>
  <si>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</si>
  <si>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</si>
  <si>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</si>
  <si>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</si>
  <si>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</si>
  <si>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</si>
  <si>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</si>
  <si>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</si>
  <si>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</si>
  <si>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</si>
  <si>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</si>
  <si>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</si>
  <si>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</si>
  <si>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</si>
  <si>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</si>
  <si>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</si>
  <si>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</si>
  <si>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</si>
  <si>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</si>
  <si>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</si>
  <si>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</si>
  <si>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</si>
  <si>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</si>
  <si>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</si>
  <si>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</si>
  <si>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</si>
  <si>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</si>
  <si>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</si>
  <si>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</si>
  <si>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</si>
  <si>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</si>
  <si>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</si>
  <si>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</si>
  <si>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</si>
  <si>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</si>
  <si>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</si>
  <si>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</si>
  <si>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</si>
  <si>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</si>
  <si>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</si>
  <si>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</si>
  <si>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</si>
  <si>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</si>
  <si>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</si>
  <si>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</si>
  <si>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</si>
  <si>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</si>
  <si>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</si>
  <si>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</si>
  <si>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</si>
  <si>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</si>
  <si>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</si>
  <si>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</si>
  <si>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</si>
  <si>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</si>
  <si>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</si>
  <si>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</si>
  <si>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</si>
  <si>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</si>
  <si>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</si>
  <si>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</si>
  <si>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</si>
  <si>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</si>
  <si>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</si>
  <si>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</si>
  <si>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</si>
  <si>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</si>
  <si>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</si>
  <si>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</si>
  <si>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</si>
  <si>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</si>
  <si>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</si>
  <si>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</si>
  <si>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</si>
  <si>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</si>
  <si>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</si>
  <si>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</si>
  <si>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</si>
  <si>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</si>
  <si>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</si>
  <si>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</si>
  <si>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</si>
  <si>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</si>
  <si>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</si>
  <si>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</si>
  <si>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</si>
  <si>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</si>
  <si>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</si>
  <si>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</si>
  <si>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</si>
  <si>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</si>
  <si>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</si>
  <si>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</si>
  <si>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</si>
  <si>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</si>
  <si>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</si>
  <si>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</si>
  <si>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</si>
  <si>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</si>
  <si>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</si>
  <si>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</si>
  <si>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</si>
  <si>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</si>
  <si>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</si>
  <si>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</si>
  <si>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</si>
  <si>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</si>
  <si>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</si>
  <si>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</si>
  <si>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</si>
  <si>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</si>
  <si>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</si>
  <si>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</si>
  <si>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</si>
  <si>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</si>
  <si>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</si>
  <si>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</si>
  <si>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</si>
  <si>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</si>
  <si>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</si>
  <si>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</si>
  <si>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</si>
  <si>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</si>
  <si>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</si>
  <si>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</si>
  <si>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</si>
  <si>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</si>
  <si>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</si>
  <si>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</si>
  <si>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</si>
  <si>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</si>
  <si>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</si>
  <si>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</si>
  <si>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</si>
  <si>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</si>
  <si>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</si>
  <si>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</si>
  <si>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</si>
  <si>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</si>
  <si>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</si>
  <si>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</si>
  <si>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</si>
  <si>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</si>
  <si>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</si>
  <si>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</si>
  <si>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</si>
  <si>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</si>
  <si>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</si>
  <si>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</si>
  <si>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</si>
  <si>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</si>
  <si>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</si>
  <si>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</si>
  <si>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</si>
  <si>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</si>
  <si>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</si>
  <si>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</si>
  <si>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</si>
  <si>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</si>
  <si>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</si>
  <si>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</si>
  <si>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</si>
  <si>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</si>
  <si>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</si>
  <si>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</si>
  <si>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</si>
  <si>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</si>
  <si>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</si>
  <si>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</si>
  <si>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</si>
  <si>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</si>
  <si>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</si>
  <si>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</si>
  <si>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</si>
  <si>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</si>
  <si>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</si>
  <si>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</si>
  <si>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</si>
  <si>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</si>
  <si>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</si>
  <si>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</si>
  <si>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</si>
  <si>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</si>
  <si>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</si>
  <si>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</si>
  <si>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</si>
  <si>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</si>
  <si>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</si>
  <si>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</si>
  <si>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</si>
  <si>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</si>
  <si>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</si>
  <si>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</si>
  <si>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</si>
  <si>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</si>
  <si>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</si>
  <si>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</si>
  <si>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</si>
  <si>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</si>
  <si>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</si>
  <si>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</si>
  <si>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</si>
  <si>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</si>
  <si>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</si>
  <si>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</si>
  <si>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</si>
  <si>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</si>
  <si>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</si>
  <si>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</si>
  <si>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</si>
  <si>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</si>
  <si>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</si>
  <si>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</si>
  <si>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</si>
  <si>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</si>
  <si>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</si>
  <si>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</si>
  <si>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</si>
  <si>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</si>
  <si>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</si>
  <si>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</si>
  <si>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</si>
  <si>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</si>
  <si>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</si>
  <si>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</si>
  <si>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</si>
  <si>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</si>
  <si>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</si>
  <si>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</si>
  <si>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</si>
  <si>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</si>
  <si>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</si>
  <si>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</si>
  <si>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</si>
  <si>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</si>
  <si>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</si>
  <si>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</si>
  <si>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</si>
  <si>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</si>
  <si>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</si>
  <si>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</si>
  <si>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</si>
  <si>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</si>
  <si>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</si>
  <si>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</si>
  <si>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</si>
  <si>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</si>
  <si>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</si>
  <si>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</si>
  <si>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</si>
  <si>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</si>
  <si>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</si>
  <si>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</si>
  <si>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</si>
  <si>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</si>
  <si>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</si>
  <si>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</si>
  <si>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</si>
  <si>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</si>
  <si>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</si>
  <si>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</si>
  <si>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</si>
  <si>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</si>
  <si>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</si>
  <si>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</si>
  <si>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</si>
  <si>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</si>
  <si>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</si>
  <si>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</si>
  <si>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</si>
  <si>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</si>
  <si>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</si>
  <si>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</si>
  <si>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</si>
  <si>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</si>
  <si>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</si>
  <si>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</si>
  <si>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</si>
  <si>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</si>
  <si>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</si>
  <si>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</si>
  <si>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</si>
  <si>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</si>
  <si>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</si>
  <si>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</si>
  <si>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</si>
  <si>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</si>
  <si>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</si>
  <si>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</si>
  <si>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</si>
  <si>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</si>
  <si>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</si>
  <si>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</si>
  <si>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</si>
  <si>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</si>
  <si>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</si>
  <si>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</si>
  <si>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</si>
  <si>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</si>
  <si>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</si>
  <si>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</si>
  <si>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</si>
  <si>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</si>
  <si>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</si>
  <si>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</si>
  <si>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</si>
  <si>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</si>
  <si>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</si>
  <si>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</si>
  <si>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</si>
  <si>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</si>
  <si>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</si>
  <si>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</si>
  <si>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</si>
  <si>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</si>
  <si>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</si>
  <si>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</si>
  <si>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</si>
  <si>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</si>
  <si>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</si>
  <si>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</si>
  <si>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</si>
  <si>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</si>
  <si>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</si>
  <si>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</si>
  <si>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</si>
  <si>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</si>
  <si>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</si>
  <si>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</si>
  <si>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</si>
  <si>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</si>
  <si>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</si>
  <si>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</si>
  <si>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</si>
  <si>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</si>
  <si>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</si>
  <si>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</si>
  <si>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</si>
  <si>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</si>
  <si>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</si>
  <si>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</si>
  <si>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</si>
  <si>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</si>
  <si>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</si>
  <si>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</si>
  <si>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</si>
  <si>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</si>
  <si>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</si>
  <si>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</si>
  <si>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</si>
  <si>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</si>
  <si>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</si>
  <si>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</si>
  <si>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</si>
  <si>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</si>
  <si>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</si>
  <si>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</si>
  <si>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</si>
  <si>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</si>
  <si>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</si>
  <si>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</si>
  <si>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</si>
  <si>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</si>
  <si>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</si>
  <si>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</si>
  <si>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</si>
  <si>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</si>
  <si>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</si>
  <si>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</si>
  <si>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</si>
  <si>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</si>
  <si>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</si>
  <si>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</si>
  <si>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</si>
  <si>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</si>
  <si>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</si>
  <si>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</si>
  <si>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</si>
  <si>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</si>
  <si>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</si>
  <si>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</si>
  <si>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</si>
  <si>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</si>
  <si>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</si>
  <si>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</si>
  <si>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</si>
  <si>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</si>
  <si>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</si>
  <si>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</si>
  <si>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</si>
  <si>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</si>
  <si>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</si>
  <si>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</si>
  <si>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</si>
  <si>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</si>
  <si>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</si>
  <si>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</si>
  <si>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</si>
  <si>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</si>
  <si>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</si>
  <si>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</si>
  <si>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</si>
  <si>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</si>
  <si>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</si>
  <si>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</si>
  <si>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</si>
  <si>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</si>
  <si>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</si>
  <si>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</si>
  <si>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</si>
  <si>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</si>
  <si>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</si>
  <si>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</si>
  <si>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</si>
  <si>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</si>
  <si>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</si>
  <si>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</si>
  <si>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</si>
  <si>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</si>
  <si>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</si>
  <si>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</si>
  <si>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</si>
  <si>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</si>
  <si>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</si>
  <si>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</si>
  <si>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</si>
  <si>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</si>
  <si>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</si>
  <si>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</si>
  <si>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</si>
  <si>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</si>
  <si>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</si>
  <si>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</si>
  <si>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</si>
  <si>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</si>
  <si>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</si>
  <si>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</si>
  <si>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</si>
  <si>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</si>
  <si>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</si>
  <si>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</si>
  <si>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</si>
  <si>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</si>
  <si>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</si>
  <si>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</si>
  <si>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</si>
  <si>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</si>
  <si>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</si>
  <si>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</si>
  <si>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</si>
  <si>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</si>
  <si>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</si>
  <si>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</si>
  <si>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</si>
  <si>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</si>
  <si>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</si>
  <si>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</si>
  <si>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</si>
  <si>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</si>
  <si>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</si>
  <si>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</si>
  <si>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</si>
  <si>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</si>
  <si>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</si>
  <si>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</si>
  <si>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</si>
  <si>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</si>
  <si>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</si>
  <si>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</si>
  <si>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</si>
  <si>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</si>
  <si>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</si>
  <si>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</si>
  <si>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</si>
  <si>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</si>
  <si>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</si>
  <si>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</si>
  <si>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</si>
  <si>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</si>
  <si>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</si>
  <si>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</si>
  <si>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</si>
  <si>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</si>
  <si>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</si>
  <si>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</si>
  <si>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</si>
  <si>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</si>
  <si>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</si>
  <si>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</si>
  <si>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</si>
  <si>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</si>
  <si>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</si>
  <si>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</si>
  <si>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</si>
  <si>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</si>
  <si>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</si>
  <si>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</si>
  <si>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</si>
  <si>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</si>
  <si>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</si>
  <si>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</si>
  <si>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</si>
  <si>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</si>
  <si>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</si>
  <si>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</si>
  <si>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</si>
  <si>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</si>
  <si>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</si>
  <si>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</si>
  <si>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</si>
  <si>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</si>
  <si>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</si>
  <si>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</si>
  <si>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</si>
  <si>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</si>
  <si>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</si>
  <si>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</si>
  <si>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</si>
  <si>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</si>
  <si>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</si>
  <si>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</si>
  <si>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</si>
  <si>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</si>
  <si>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</si>
  <si>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</si>
  <si>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</si>
  <si>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</si>
  <si>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</si>
  <si>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</si>
  <si>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</si>
  <si>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</si>
  <si>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</si>
  <si>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</si>
  <si>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</si>
  <si>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</si>
  <si>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</si>
  <si>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</si>
  <si>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</si>
  <si>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</si>
  <si>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</si>
  <si>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</si>
  <si>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</si>
  <si>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</si>
  <si>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</si>
  <si>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</si>
  <si>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</si>
  <si>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</si>
  <si>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</si>
  <si>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</si>
  <si>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</si>
  <si>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</si>
  <si>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</si>
  <si>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</si>
  <si>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</si>
  <si>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</si>
  <si>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</si>
  <si>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</si>
  <si>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</si>
  <si>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</si>
  <si>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</si>
  <si>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</si>
  <si>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</si>
  <si>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</si>
  <si>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</si>
  <si>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</si>
  <si>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</si>
  <si>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</si>
  <si>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</si>
  <si>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</si>
  <si>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</si>
  <si>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</si>
  <si>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</si>
  <si>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</si>
  <si>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</si>
  <si>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</si>
  <si>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</si>
  <si>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</si>
  <si>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</si>
  <si>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</si>
  <si>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</si>
  <si>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</si>
  <si>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</si>
  <si>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</si>
  <si>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</si>
  <si>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</si>
  <si>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</si>
  <si>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</si>
  <si>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</si>
  <si>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</si>
  <si>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</si>
  <si>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</si>
  <si>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</si>
  <si>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</si>
  <si>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</si>
  <si>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</si>
  <si>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</si>
  <si>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</si>
  <si>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</si>
  <si>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</si>
  <si>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</si>
  <si>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</si>
  <si>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</si>
  <si>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</si>
  <si>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</si>
  <si>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</si>
  <si>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</si>
  <si>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</si>
  <si>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</si>
  <si>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</si>
  <si>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</si>
  <si>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</si>
  <si>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</si>
  <si>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</si>
  <si>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</si>
  <si>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</si>
  <si>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</si>
  <si>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</si>
  <si>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</si>
  <si>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</si>
  <si>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</si>
  <si>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</si>
  <si>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</si>
  <si>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</si>
  <si>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</si>
  <si>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</si>
  <si>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</si>
  <si>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</si>
  <si>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</si>
  <si>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</si>
  <si>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</si>
  <si>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</si>
  <si>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</si>
  <si>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</si>
  <si>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</si>
  <si>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</si>
  <si>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</si>
  <si>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</si>
  <si>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</si>
  <si>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</si>
  <si>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</si>
  <si>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</si>
  <si>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</si>
  <si>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</si>
  <si>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</si>
  <si>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</si>
  <si>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</si>
  <si>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</si>
  <si>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</si>
  <si>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</si>
  <si>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</si>
  <si>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</si>
  <si>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</si>
  <si>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</si>
  <si>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</si>
  <si>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</si>
  <si>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</si>
  <si>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</si>
  <si>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</si>
  <si>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</si>
  <si>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</si>
  <si>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</si>
  <si>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</si>
  <si>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</si>
  <si>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</si>
  <si>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</si>
  <si>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</si>
  <si>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</si>
  <si>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</si>
  <si>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</si>
  <si>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</si>
  <si>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</si>
  <si>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</si>
  <si>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</si>
  <si>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</si>
  <si>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</si>
  <si>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</si>
  <si>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</si>
  <si>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</si>
  <si>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</si>
  <si>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</si>
  <si>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</si>
  <si>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</si>
  <si>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</si>
  <si>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</si>
  <si>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</si>
  <si>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</si>
  <si>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</si>
  <si>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</si>
  <si>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</si>
  <si>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</si>
  <si>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</si>
  <si>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</si>
  <si>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</si>
  <si>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</si>
  <si>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</si>
  <si>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</si>
  <si>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</si>
  <si>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</si>
  <si>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</si>
  <si>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</si>
  <si>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</si>
  <si>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</si>
  <si>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</si>
  <si>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</si>
  <si>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</si>
  <si>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</si>
  <si>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</si>
  <si>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</si>
  <si>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</si>
  <si>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</si>
  <si>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</si>
  <si>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</si>
  <si>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</si>
  <si>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</si>
  <si>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</si>
  <si>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</si>
  <si>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</si>
  <si>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</si>
  <si>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</si>
  <si>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</si>
  <si>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</si>
  <si>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</si>
  <si>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</si>
  <si>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</si>
  <si>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</si>
  <si>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</si>
  <si>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</si>
  <si>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</si>
  <si>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</si>
  <si>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</si>
  <si>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</si>
  <si>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</si>
  <si>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</si>
  <si>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</si>
  <si>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</si>
  <si>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</si>
  <si>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</si>
  <si>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</si>
  <si>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</si>
  <si>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</si>
  <si>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</si>
  <si>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</si>
  <si>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</si>
  <si>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</si>
  <si>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</si>
  <si>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</si>
  <si>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</si>
  <si>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</si>
  <si>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</si>
  <si>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</si>
  <si>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</si>
  <si>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</si>
  <si>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</si>
  <si>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</si>
  <si>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</si>
  <si>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</si>
  <si>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</si>
  <si>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</si>
  <si>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</si>
  <si>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</si>
  <si>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</si>
  <si>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</si>
  <si>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</si>
  <si>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</si>
  <si>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</si>
  <si>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</si>
  <si>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</si>
  <si>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</si>
  <si>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</si>
  <si>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</si>
  <si>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</si>
  <si>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</si>
  <si>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</si>
  <si>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</si>
  <si>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</si>
  <si>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</si>
  <si>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</si>
  <si>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</si>
  <si>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</si>
  <si>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</si>
  <si>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</si>
  <si>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</si>
  <si>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</si>
  <si>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</si>
  <si>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</si>
  <si>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</si>
  <si>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</si>
  <si>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</si>
  <si>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</si>
  <si>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</si>
  <si>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</si>
  <si>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</si>
  <si>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</si>
  <si>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</si>
  <si>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</si>
  <si>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</si>
  <si>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</si>
  <si>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</si>
  <si>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</si>
  <si>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</si>
  <si>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</si>
  <si>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</si>
  <si>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</si>
  <si>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</si>
  <si>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</si>
  <si>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</si>
  <si>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</si>
  <si>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</si>
  <si>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</si>
  <si>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</si>
  <si>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</si>
  <si>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</si>
  <si>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</si>
  <si>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</si>
  <si>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</si>
  <si>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</si>
  <si>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</si>
  <si>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</si>
  <si>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</si>
  <si>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</si>
  <si>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</si>
  <si>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</si>
  <si>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</si>
  <si>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</si>
  <si>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</si>
  <si>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</si>
  <si>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</si>
  <si>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</si>
  <si>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</si>
  <si>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</si>
  <si>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</si>
  <si>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</si>
  <si>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</si>
  <si>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</si>
  <si>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</si>
  <si>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</si>
  <si>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</si>
  <si>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</si>
  <si>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</si>
  <si>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</si>
  <si>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</si>
  <si>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</si>
  <si>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</si>
  <si>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</si>
  <si>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</si>
  <si>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</si>
  <si>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</si>
  <si>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</si>
  <si>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</si>
  <si>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</si>
  <si>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</si>
  <si>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</si>
  <si>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</si>
  <si>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</si>
  <si>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</si>
  <si>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</si>
  <si>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</si>
  <si>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</si>
  <si>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</si>
  <si>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</si>
  <si>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</si>
  <si>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</si>
  <si>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</si>
  <si>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</si>
  <si>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</si>
  <si>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</si>
  <si>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</si>
  <si>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</si>
  <si>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</si>
  <si>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</si>
  <si>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</si>
  <si>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</si>
  <si>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</si>
  <si>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</si>
  <si>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</si>
  <si>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</si>
  <si>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</si>
  <si>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</si>
  <si>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</si>
  <si>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</si>
  <si>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</si>
  <si>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</si>
  <si>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</si>
  <si>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</si>
  <si>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</si>
  <si>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</si>
  <si>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</si>
  <si>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</si>
  <si>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</si>
  <si>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</si>
  <si>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</si>
  <si>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</si>
  <si>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</si>
  <si>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</si>
  <si>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</si>
  <si>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</si>
  <si>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</si>
  <si>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</si>
  <si>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</si>
  <si>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</si>
  <si>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</si>
  <si>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</si>
  <si>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</si>
  <si>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</si>
  <si>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</si>
  <si>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</si>
  <si>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</si>
  <si>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</si>
  <si>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</si>
  <si>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</si>
  <si>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</si>
  <si>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</si>
  <si>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</si>
  <si>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</si>
  <si>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</si>
  <si>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</si>
  <si>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</si>
  <si>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</si>
  <si>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</si>
  <si>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</si>
  <si>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</si>
  <si>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</si>
  <si>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</si>
  <si>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</si>
  <si>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</si>
  <si>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</si>
  <si>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</si>
  <si>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</si>
  <si>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</si>
  <si>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</si>
  <si>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</si>
  <si>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</si>
  <si>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</si>
  <si>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</si>
  <si>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</si>
  <si>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</si>
  <si>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</si>
  <si>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</si>
  <si>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</si>
  <si>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</si>
  <si>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</si>
  <si>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</si>
  <si>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</si>
  <si>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</si>
  <si>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</si>
  <si>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</si>
  <si>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</si>
  <si>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</si>
  <si>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</si>
  <si>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</si>
  <si>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</si>
  <si>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</si>
  <si>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</si>
  <si>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</si>
  <si>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</si>
  <si>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</si>
  <si>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</si>
  <si>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</si>
  <si>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</si>
  <si>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</si>
  <si>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</si>
  <si>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</si>
  <si>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</si>
  <si>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</si>
  <si>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</si>
  <si>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</si>
  <si>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</si>
  <si>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</si>
  <si>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</si>
  <si>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</si>
  <si>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</si>
  <si>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</si>
  <si>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</si>
  <si>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</si>
  <si>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</si>
  <si>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</si>
  <si>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</si>
  <si>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</si>
  <si>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</si>
  <si>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</si>
  <si>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</si>
  <si>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</si>
  <si>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</si>
  <si>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</si>
  <si>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</si>
  <si>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</si>
  <si>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</si>
  <si>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</si>
  <si>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</si>
  <si>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</si>
  <si>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</si>
  <si>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</si>
  <si>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</si>
  <si>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</si>
  <si>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</si>
  <si>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</si>
  <si>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</si>
  <si>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</si>
  <si>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</si>
  <si>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</si>
  <si>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</si>
  <si>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</si>
  <si>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</si>
  <si>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</si>
  <si>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</si>
  <si>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</si>
  <si>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</si>
  <si>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</si>
  <si>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</si>
  <si>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</si>
  <si>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</si>
  <si>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</si>
  <si>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</si>
  <si>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</si>
  <si>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</si>
  <si>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</si>
  <si>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</si>
  <si>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</si>
  <si>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</si>
  <si>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</si>
  <si>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</si>
  <si>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</si>
  <si>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</si>
  <si>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</si>
  <si>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</si>
  <si>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</si>
  <si>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</si>
  <si>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</si>
  <si>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</si>
  <si>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</si>
  <si>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</si>
  <si>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</si>
  <si>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</si>
  <si>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</si>
  <si>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</si>
  <si>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</si>
  <si>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</si>
  <si>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</si>
  <si>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</si>
  <si>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</si>
  <si>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</si>
  <si>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</si>
  <si>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</si>
  <si>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</si>
  <si>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</si>
  <si>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</si>
  <si>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</si>
  <si>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</si>
  <si>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</si>
  <si>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</si>
  <si>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</si>
  <si>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</si>
  <si>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</si>
  <si>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</si>
  <si>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</si>
  <si>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</si>
  <si>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</si>
  <si>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</si>
  <si>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</si>
  <si>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</si>
  <si>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</si>
  <si>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</si>
  <si>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</si>
  <si>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</si>
  <si>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</si>
  <si>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</si>
  <si>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</si>
  <si>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</si>
  <si>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</si>
  <si>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</si>
  <si>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</si>
  <si>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</si>
  <si>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</si>
  <si>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</si>
  <si>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</si>
  <si>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</si>
  <si>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</si>
  <si>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</si>
  <si>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</si>
  <si>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</si>
  <si>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</si>
  <si>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</si>
  <si>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</si>
  <si>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</si>
  <si>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</si>
  <si>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</si>
  <si>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</si>
  <si>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</si>
  <si>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</si>
  <si>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</si>
  <si>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</si>
  <si>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</si>
  <si>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</si>
  <si>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</si>
  <si>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</si>
  <si>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</si>
  <si>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</si>
  <si>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</si>
  <si>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</si>
  <si>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</si>
  <si>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</si>
  <si>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</si>
  <si>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</si>
  <si>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</si>
  <si>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</si>
  <si>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</si>
  <si>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</si>
  <si>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</si>
  <si>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</si>
  <si>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</si>
  <si>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</si>
  <si>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</si>
  <si>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</si>
  <si>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</si>
  <si>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</si>
  <si>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</si>
  <si>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</si>
  <si>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</si>
  <si>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</si>
  <si>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</si>
  <si>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</si>
  <si>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</si>
  <si>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</si>
  <si>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</si>
  <si>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</si>
  <si>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</si>
  <si>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</si>
  <si>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</si>
  <si>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</si>
  <si>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</si>
  <si>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</si>
  <si>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</si>
  <si>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</si>
  <si>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</si>
  <si>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</si>
  <si>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</si>
  <si>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</si>
  <si>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</si>
  <si>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</si>
  <si>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</si>
  <si>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</si>
  <si>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</si>
  <si>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</si>
  <si>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</si>
  <si>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</si>
  <si>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</si>
  <si>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</si>
  <si>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</si>
  <si>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</si>
  <si>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</si>
  <si>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</si>
  <si>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</si>
  <si>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</si>
  <si>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</si>
  <si>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</si>
  <si>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</si>
  <si>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</si>
  <si>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</si>
  <si>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</si>
  <si>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</si>
  <si>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</si>
  <si>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</si>
  <si>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</si>
  <si>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</si>
  <si>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</si>
  <si>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</si>
  <si>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</si>
  <si>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</si>
  <si>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</si>
  <si>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</si>
  <si>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</si>
  <si>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</si>
  <si>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</si>
  <si>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</si>
  <si>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</si>
  <si>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</si>
  <si>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</si>
  <si>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</si>
  <si>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</si>
  <si>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</si>
  <si>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</si>
  <si>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</si>
  <si>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</si>
  <si>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</si>
  <si>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</si>
  <si>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</si>
  <si>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</si>
  <si>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</si>
  <si>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</si>
  <si>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</si>
  <si>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</si>
  <si>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</si>
  <si>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</si>
  <si>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</si>
  <si>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</si>
  <si>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</si>
  <si>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</si>
  <si>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</si>
  <si>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</si>
  <si>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</si>
  <si>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</si>
  <si>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</si>
  <si>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</si>
  <si>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</si>
  <si>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</si>
  <si>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</si>
  <si>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</si>
  <si>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</si>
  <si>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</si>
  <si>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</si>
  <si>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</si>
  <si>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</si>
  <si>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</si>
  <si>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</si>
  <si>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</si>
  <si>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</si>
  <si>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</si>
  <si>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</si>
  <si>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</si>
  <si>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</si>
  <si>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</si>
  <si>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</si>
  <si>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</si>
  <si>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</si>
  <si>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</si>
  <si>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</si>
  <si>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</si>
  <si>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</si>
  <si>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</si>
  <si>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</si>
  <si>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</si>
  <si>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</si>
  <si>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</si>
  <si>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</si>
  <si>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</si>
  <si>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</si>
  <si>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</si>
  <si>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</si>
  <si>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</si>
  <si>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</si>
  <si>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</si>
  <si>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</si>
  <si>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</si>
  <si>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</si>
  <si>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</si>
  <si>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</si>
  <si>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</si>
  <si>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</si>
  <si>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</si>
  <si>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</si>
  <si>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</si>
  <si>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</si>
  <si>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</si>
  <si>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</si>
  <si>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</si>
  <si>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</si>
  <si>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</si>
  <si>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</si>
  <si>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</si>
  <si>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</si>
  <si>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</si>
  <si>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</si>
  <si>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</si>
  <si>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</si>
  <si>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</si>
  <si>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</si>
  <si>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</si>
  <si>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</si>
  <si>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</si>
  <si>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</si>
  <si>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</si>
  <si>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</si>
  <si>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</si>
  <si>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</si>
  <si>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</si>
  <si>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</si>
  <si>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</si>
  <si>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</si>
  <si>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</si>
  <si>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</si>
  <si>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</si>
  <si>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</si>
  <si>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</si>
  <si>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</si>
  <si>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</si>
  <si>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</si>
  <si>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</si>
  <si>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</si>
  <si>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</si>
  <si>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</si>
  <si>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</si>
  <si>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</si>
  <si>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</si>
  <si>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</si>
  <si>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</si>
  <si>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</si>
  <si>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</si>
  <si>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</si>
  <si>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</si>
  <si>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</si>
  <si>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</si>
  <si>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</si>
  <si>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</si>
  <si>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</si>
  <si>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</si>
  <si>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</si>
  <si>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</si>
  <si>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</si>
  <si>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</si>
  <si>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</si>
  <si>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</si>
  <si>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</si>
  <si>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</si>
  <si>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</si>
  <si>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</si>
  <si>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</si>
  <si>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</si>
  <si>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</si>
  <si>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</si>
  <si>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</si>
  <si>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</si>
  <si>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</si>
  <si>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</si>
  <si>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</si>
  <si>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</si>
  <si>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</si>
  <si>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</si>
  <si>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</si>
  <si>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</si>
  <si>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</si>
  <si>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</si>
  <si>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</si>
  <si>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</si>
  <si>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</si>
  <si>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</si>
  <si>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</si>
  <si>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</si>
  <si>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</si>
  <si>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</si>
  <si>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</si>
  <si>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</si>
  <si>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</si>
  <si>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</si>
  <si>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</si>
  <si>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</si>
  <si>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</si>
  <si>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</si>
  <si>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</si>
  <si>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</si>
  <si>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</si>
  <si>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</si>
  <si>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</si>
  <si>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</si>
  <si>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</si>
  <si>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</si>
  <si>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</si>
  <si>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</si>
  <si>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</si>
  <si>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</si>
  <si>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</si>
  <si>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</si>
  <si>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</si>
  <si>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</si>
  <si>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</si>
  <si>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</si>
  <si>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</si>
  <si>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</si>
  <si>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</si>
  <si>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</si>
  <si>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</si>
  <si>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</si>
  <si>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</si>
  <si>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</si>
  <si>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</si>
  <si>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</si>
  <si>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</si>
  <si>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</si>
  <si>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</si>
  <si>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</si>
  <si>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</si>
  <si>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</si>
  <si>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</si>
  <si>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</si>
  <si>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</si>
  <si>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</si>
  <si>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</si>
  <si>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</si>
  <si>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</si>
  <si>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</si>
  <si>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</si>
  <si>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</si>
  <si>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</si>
  <si>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</si>
  <si>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</si>
  <si>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</si>
  <si>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</si>
  <si>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</si>
  <si>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</si>
  <si>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</si>
  <si>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</si>
  <si>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</si>
  <si>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</si>
  <si>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</si>
  <si>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</si>
  <si>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</si>
  <si>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</si>
  <si>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</si>
  <si>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</si>
  <si>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</si>
  <si>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</si>
  <si>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</si>
  <si>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</si>
  <si>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</si>
  <si>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</si>
  <si>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</si>
  <si>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</si>
  <si>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</si>
  <si>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</si>
  <si>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</si>
  <si>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</si>
  <si>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</si>
  <si>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</si>
  <si>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</si>
  <si>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</si>
  <si>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</si>
  <si>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</si>
  <si>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</si>
  <si>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</si>
  <si>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</si>
  <si>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</si>
  <si>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</si>
  <si>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</si>
  <si>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</si>
  <si>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</si>
  <si>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</si>
  <si>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</si>
  <si>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</si>
  <si>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</si>
  <si>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</si>
  <si>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</si>
  <si>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</si>
  <si>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</si>
  <si>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</si>
  <si>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</si>
  <si>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</si>
  <si>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</si>
  <si>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</si>
  <si>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</si>
  <si>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</si>
  <si>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</si>
  <si>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</si>
  <si>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</si>
  <si>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</si>
  <si>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</si>
  <si>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</si>
  <si>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</si>
  <si>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</si>
  <si>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</si>
  <si>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</si>
  <si>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</si>
  <si>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</si>
  <si>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</si>
  <si>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</si>
  <si>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</si>
  <si>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</si>
  <si>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</si>
  <si>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</si>
  <si>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</si>
  <si>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</si>
  <si>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</si>
  <si>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</si>
  <si>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</si>
  <si>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</si>
  <si>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</si>
  <si>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</si>
  <si>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</si>
  <si>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</si>
  <si>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</si>
  <si>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</si>
  <si>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</si>
  <si>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</si>
  <si>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</si>
  <si>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</si>
  <si>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</si>
  <si>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</si>
  <si>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</si>
  <si>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</si>
  <si>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</si>
  <si>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</si>
  <si>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</si>
  <si>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</si>
  <si>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</si>
  <si>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</si>
  <si>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</si>
  <si>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</si>
  <si>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</si>
  <si>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</si>
  <si>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</si>
  <si>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</si>
  <si>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</si>
  <si>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</si>
  <si>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</si>
  <si>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</si>
  <si>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</si>
  <si>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</si>
  <si>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</si>
  <si>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</si>
  <si>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</si>
  <si>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</si>
  <si>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</si>
  <si>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</si>
  <si>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</si>
  <si>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</si>
  <si>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</si>
  <si>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</si>
  <si>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</si>
  <si>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</si>
  <si>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</si>
  <si>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</si>
  <si>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</si>
  <si>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</si>
  <si>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</si>
  <si>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</si>
  <si>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</si>
  <si>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</si>
  <si>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</si>
  <si>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</si>
  <si>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</si>
  <si>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</si>
  <si>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</si>
  <si>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</si>
  <si>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</si>
  <si>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</si>
  <si>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</si>
  <si>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</si>
  <si>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</si>
  <si>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</si>
  <si>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</si>
  <si>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</si>
  <si>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</si>
  <si>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</si>
  <si>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</si>
  <si>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</si>
  <si>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</si>
  <si>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</si>
  <si>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</si>
  <si>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</si>
  <si>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</si>
  <si>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</si>
  <si>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</si>
  <si>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</si>
  <si>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</si>
  <si>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</si>
  <si>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</si>
  <si>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</si>
  <si>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</si>
  <si>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</si>
  <si>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</si>
  <si>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</si>
  <si>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</si>
  <si>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</si>
  <si>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</si>
  <si>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</si>
  <si>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</si>
  <si>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</si>
  <si>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</si>
  <si>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</si>
  <si>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</si>
  <si>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</si>
  <si>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</si>
  <si>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</si>
  <si>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</si>
  <si>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</si>
  <si>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</si>
  <si>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</si>
  <si>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</si>
  <si>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</si>
  <si>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</si>
  <si>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</si>
  <si>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</si>
  <si>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</si>
  <si>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</si>
  <si>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</si>
  <si>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</si>
  <si>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</si>
  <si>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</si>
  <si>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</si>
  <si>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</si>
  <si>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</si>
  <si>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</si>
  <si>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</si>
  <si>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</si>
  <si>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</si>
  <si>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</si>
  <si>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</si>
  <si>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</si>
  <si>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</si>
  <si>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</si>
  <si>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</si>
  <si>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</si>
  <si>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</si>
  <si>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</si>
  <si>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</si>
  <si>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</si>
  <si>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</si>
  <si>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</si>
  <si>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</si>
  <si>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</si>
  <si>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</si>
  <si>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</si>
  <si>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</si>
  <si>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</si>
  <si>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</si>
  <si>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</si>
  <si>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</si>
  <si>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</si>
  <si>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</si>
  <si>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</si>
  <si>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</si>
  <si>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</si>
  <si>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</si>
  <si>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</si>
  <si>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</si>
  <si>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</si>
  <si>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</si>
  <si>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</si>
  <si>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</si>
  <si>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</si>
  <si>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</si>
  <si>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</si>
  <si>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</si>
  <si>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</si>
  <si>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</si>
  <si>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</si>
  <si>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</si>
  <si>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</si>
  <si>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</si>
  <si>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</si>
  <si>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</si>
  <si>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</si>
  <si>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</si>
  <si>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</si>
  <si>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</si>
  <si>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</si>
  <si>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</si>
  <si>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</si>
  <si>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</si>
  <si>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</si>
  <si>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</si>
  <si>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</si>
  <si>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</si>
  <si>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</si>
  <si>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</si>
  <si>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</si>
  <si>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</si>
  <si>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</si>
  <si>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</si>
  <si>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</si>
  <si>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</si>
  <si>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</si>
  <si>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</si>
  <si>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</si>
  <si>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</si>
  <si>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</si>
  <si>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</si>
  <si>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</si>
  <si>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</si>
  <si>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</si>
  <si>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</si>
  <si>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</si>
  <si>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</si>
  <si>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</si>
  <si>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</si>
  <si>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</si>
  <si>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</si>
  <si>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</si>
  <si>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</si>
  <si>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</si>
  <si>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</si>
  <si>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</si>
  <si>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</si>
  <si>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</si>
  <si>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</si>
  <si>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</si>
  <si>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</si>
  <si>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</si>
  <si>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</si>
  <si>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</si>
  <si>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</si>
  <si>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</si>
  <si>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</si>
  <si>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</si>
  <si>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</si>
  <si>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</si>
  <si>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</si>
  <si>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</si>
  <si>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</si>
  <si>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</si>
  <si>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</si>
  <si>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</si>
  <si>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</si>
  <si>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</si>
  <si>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</si>
  <si>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</si>
  <si>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</si>
  <si>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</si>
  <si>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</si>
  <si>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</si>
  <si>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</si>
  <si>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</si>
  <si>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</si>
  <si>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</si>
  <si>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</si>
  <si>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</si>
  <si>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</si>
  <si>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</si>
  <si>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</si>
  <si>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</si>
  <si>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</si>
  <si>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</si>
  <si>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</si>
  <si>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</si>
  <si>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</si>
  <si>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</si>
  <si>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</si>
  <si>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</si>
  <si>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</si>
  <si>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</si>
  <si>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</si>
  <si>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</si>
  <si>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</si>
  <si>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</si>
  <si>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</si>
  <si>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</si>
  <si>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</si>
  <si>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</si>
  <si>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</si>
  <si>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</si>
  <si>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</si>
  <si>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</si>
  <si>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</si>
  <si>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</si>
  <si>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</si>
  <si>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</si>
  <si>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</si>
  <si>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</si>
  <si>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</si>
  <si>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</si>
  <si>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</si>
  <si>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</si>
  <si>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</si>
  <si>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</si>
  <si>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</si>
  <si>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</si>
  <si>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</si>
  <si>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</si>
  <si>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</si>
  <si>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</si>
  <si>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</si>
  <si>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</si>
  <si>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</si>
  <si>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</si>
  <si>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</si>
  <si>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</si>
  <si>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</si>
  <si>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</si>
  <si>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</si>
  <si>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</si>
  <si>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</si>
  <si>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</si>
  <si>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</si>
  <si>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</si>
  <si>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</si>
  <si>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</si>
  <si>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</si>
  <si>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</si>
  <si>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</si>
  <si>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</si>
  <si>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</si>
  <si>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</si>
  <si>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</si>
  <si>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</si>
  <si>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</si>
  <si>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</si>
  <si>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</si>
  <si>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</si>
  <si>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</si>
  <si>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</si>
  <si>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</si>
  <si>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</si>
  <si>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</si>
  <si>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</si>
  <si>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</si>
  <si>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</si>
  <si>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</si>
  <si>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</si>
  <si>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</si>
  <si>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</si>
  <si>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</si>
  <si>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</si>
  <si>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</si>
  <si>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</si>
  <si>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</si>
  <si>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</si>
  <si>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</si>
  <si>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</si>
  <si>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</si>
  <si>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</si>
  <si>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</si>
  <si>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</si>
  <si>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</si>
  <si>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</si>
  <si>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</si>
  <si>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</si>
  <si>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</si>
  <si>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</si>
  <si>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</si>
  <si>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</si>
  <si>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</si>
  <si>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</si>
  <si>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</si>
  <si>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</si>
  <si>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</si>
  <si>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</si>
  <si>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</si>
  <si>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</si>
  <si>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</si>
  <si>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</si>
  <si>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</si>
  <si>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</si>
  <si>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</si>
  <si>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</si>
  <si>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</si>
  <si>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</si>
  <si>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</si>
  <si>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</si>
  <si>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</si>
  <si>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</si>
  <si>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</si>
  <si>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</si>
  <si>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</si>
  <si>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</si>
  <si>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</si>
  <si>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</si>
  <si>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</si>
  <si>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</si>
  <si>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</si>
  <si>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</si>
  <si>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</si>
  <si>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</si>
  <si>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</si>
  <si>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</si>
  <si>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</si>
  <si>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</si>
  <si>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</si>
  <si>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</si>
  <si>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</si>
  <si>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</si>
  <si>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</si>
  <si>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</si>
  <si>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</si>
  <si>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</si>
  <si>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</si>
  <si>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</si>
  <si>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</si>
  <si>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</si>
  <si>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</si>
  <si>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</si>
  <si>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</si>
  <si>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</si>
  <si>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</si>
  <si>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</si>
  <si>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</si>
  <si>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</si>
  <si>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</si>
  <si>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</si>
  <si>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</si>
  <si>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</si>
  <si>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</si>
  <si>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</si>
  <si>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</si>
  <si>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</si>
  <si>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</si>
  <si>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</si>
  <si>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</si>
  <si>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</si>
  <si>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</si>
  <si>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</si>
  <si>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</si>
  <si>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</si>
  <si>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</si>
  <si>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</si>
  <si>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</si>
  <si>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</si>
  <si>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</si>
  <si>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</si>
  <si>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</si>
  <si>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</si>
  <si>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</si>
  <si>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</si>
  <si>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</si>
  <si>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</si>
  <si>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</si>
  <si>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</si>
  <si>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</si>
  <si>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</si>
  <si>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</si>
  <si>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</si>
  <si>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</si>
  <si>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</si>
  <si>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</si>
  <si>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</si>
  <si>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</si>
  <si>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</si>
  <si>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</si>
  <si>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</si>
  <si>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</si>
  <si>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</si>
  <si>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</si>
  <si>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</si>
  <si>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</si>
  <si>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</si>
  <si>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</si>
  <si>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</si>
  <si>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</si>
  <si>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</si>
  <si>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</si>
  <si>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</si>
  <si>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</si>
  <si>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</si>
  <si>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</si>
  <si>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</si>
  <si>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</si>
  <si>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</si>
  <si>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</si>
  <si>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</si>
  <si>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</si>
  <si>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</si>
  <si>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</si>
  <si>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</si>
  <si>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</si>
  <si>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</si>
  <si>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</si>
  <si>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</si>
  <si>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</si>
  <si>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</si>
  <si>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</si>
  <si>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</si>
  <si>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</si>
  <si>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</si>
  <si>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</si>
  <si>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</si>
  <si>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</si>
  <si>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</si>
  <si>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</si>
  <si>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</si>
  <si>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</si>
  <si>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</si>
  <si>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</si>
  <si>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</si>
  <si>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</si>
  <si>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</si>
  <si>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</si>
  <si>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</si>
  <si>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</si>
  <si>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</si>
  <si>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</si>
  <si>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</si>
  <si>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</si>
  <si>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</si>
  <si>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</si>
  <si>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</si>
  <si>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</si>
  <si>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</si>
  <si>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</si>
  <si>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</si>
  <si>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</si>
  <si>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</si>
  <si>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</si>
  <si>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</si>
  <si>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</si>
  <si>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</si>
  <si>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</si>
  <si>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</si>
  <si>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</si>
  <si>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</si>
  <si>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</si>
  <si>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</si>
  <si>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</si>
  <si>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</si>
  <si>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</si>
  <si>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</si>
  <si>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</si>
  <si>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</si>
  <si>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</si>
  <si>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</si>
  <si>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</si>
  <si>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</si>
  <si>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</si>
  <si>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</si>
  <si>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</si>
  <si>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</si>
  <si>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</si>
  <si>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</si>
  <si>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</si>
  <si>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</si>
  <si>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</si>
  <si>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</si>
  <si>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</si>
  <si>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</si>
  <si>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</si>
  <si>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</si>
  <si>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</si>
  <si>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</si>
  <si>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</si>
  <si>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</si>
  <si>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</si>
  <si>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</si>
  <si>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</si>
  <si>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</si>
  <si>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</si>
  <si>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</si>
  <si>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</si>
  <si>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</si>
  <si>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</si>
  <si>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</si>
  <si>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</si>
  <si>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</si>
  <si>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</si>
  <si>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</si>
  <si>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</si>
  <si>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</si>
  <si>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</si>
  <si>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</si>
  <si>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</si>
  <si>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</si>
  <si>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</si>
  <si>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</si>
  <si>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</si>
  <si>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</si>
  <si>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</si>
  <si>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</si>
  <si>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</si>
  <si>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</si>
  <si>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</si>
  <si>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</si>
  <si>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</si>
  <si>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</si>
  <si>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</si>
  <si>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</si>
  <si>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</si>
  <si>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</si>
  <si>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</si>
  <si>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</si>
  <si>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</si>
  <si>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</si>
  <si>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</si>
  <si>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</si>
  <si>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</si>
  <si>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</si>
  <si>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</si>
  <si>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</si>
  <si>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</si>
  <si>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</si>
  <si>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</si>
  <si>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</si>
  <si>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</si>
  <si>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</si>
  <si>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</si>
  <si>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</si>
  <si>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</si>
  <si>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</si>
  <si>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</si>
  <si>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</si>
  <si>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</si>
  <si>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</si>
  <si>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</si>
  <si>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</si>
  <si>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</si>
  <si>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</si>
  <si>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</si>
  <si>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</si>
  <si>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</si>
  <si>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</si>
  <si>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</si>
  <si>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</si>
  <si>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</si>
  <si>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</si>
  <si>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</si>
  <si>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</si>
  <si>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</si>
  <si>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</si>
  <si>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</si>
  <si>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</si>
  <si>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</si>
  <si>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</si>
  <si>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</si>
  <si>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</si>
  <si>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</si>
  <si>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</si>
  <si>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</si>
  <si>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</si>
  <si>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</si>
  <si>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</si>
  <si>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</si>
  <si>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</si>
  <si>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</si>
  <si>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</si>
  <si>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</si>
  <si>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</si>
  <si>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</si>
  <si>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</si>
  <si>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</si>
  <si>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</si>
  <si>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</si>
  <si>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</si>
  <si>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</si>
  <si>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</si>
  <si>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</si>
  <si>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</si>
  <si>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</si>
  <si>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</si>
  <si>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</si>
  <si>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</si>
  <si>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</si>
  <si>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</si>
  <si>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</si>
  <si>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</si>
  <si>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</si>
  <si>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</si>
  <si>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</si>
  <si>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</si>
  <si>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</si>
  <si>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</si>
  <si>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</si>
  <si>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</si>
  <si>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</si>
  <si>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</si>
  <si>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</si>
  <si>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</si>
  <si>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</si>
  <si>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</si>
  <si>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</si>
  <si>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</si>
  <si>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</si>
  <si>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</si>
  <si>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</si>
  <si>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</si>
  <si>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</si>
  <si>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</si>
  <si>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</si>
  <si>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</si>
  <si>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</si>
  <si>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</si>
  <si>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</si>
  <si>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</si>
  <si>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</si>
  <si>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</si>
  <si>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</si>
  <si>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</si>
  <si>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</si>
  <si>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</si>
  <si>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</si>
  <si>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</si>
  <si>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</si>
  <si>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</si>
  <si>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</si>
  <si>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</si>
  <si>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</si>
  <si>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</si>
  <si>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</si>
  <si>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</si>
  <si>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</si>
  <si>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</si>
  <si>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</si>
  <si>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</si>
  <si>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</si>
  <si>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</si>
  <si>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</si>
  <si>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</si>
  <si>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</si>
  <si>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</si>
  <si>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</si>
  <si>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</si>
  <si>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</si>
  <si>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</si>
  <si>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</si>
  <si>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</si>
  <si>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</si>
  <si>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</si>
  <si>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</si>
  <si>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</si>
  <si>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</si>
  <si>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</si>
  <si>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</si>
  <si>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</si>
  <si>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</si>
  <si>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</si>
  <si>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</si>
  <si>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</si>
  <si>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</si>
  <si>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</si>
  <si>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</si>
  <si>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</si>
  <si>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</si>
  <si>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</si>
  <si>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</si>
  <si>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</si>
  <si>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</si>
  <si>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</si>
  <si>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</si>
  <si>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</si>
  <si>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</si>
  <si>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</si>
  <si>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</si>
  <si>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</si>
  <si>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</si>
  <si>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</si>
  <si>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</si>
  <si>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</si>
  <si>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</si>
  <si>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</si>
  <si>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</si>
  <si>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</si>
  <si>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</si>
  <si>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</si>
  <si>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</si>
  <si>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</si>
  <si>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</si>
  <si>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</si>
  <si>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</si>
  <si>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</si>
  <si>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</si>
  <si>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</si>
  <si>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</si>
  <si>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</si>
  <si>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</si>
  <si>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</si>
  <si>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</si>
  <si>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</si>
  <si>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</si>
  <si>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</si>
  <si>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</si>
  <si>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</si>
  <si>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</si>
  <si>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</si>
  <si>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</si>
  <si>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</si>
  <si>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</si>
  <si>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</si>
  <si>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</si>
  <si>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</si>
  <si>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</si>
  <si>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</si>
  <si>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</si>
  <si>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</si>
  <si>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</si>
  <si>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</si>
  <si>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</si>
  <si>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</si>
  <si>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</si>
  <si>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</si>
  <si>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</si>
  <si>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</si>
  <si>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</si>
  <si>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</si>
  <si>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</si>
  <si>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</si>
  <si>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</si>
  <si>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</si>
  <si>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</si>
  <si>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</si>
  <si>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</si>
  <si>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</si>
  <si>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</si>
  <si>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</si>
  <si>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</si>
  <si>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</si>
  <si>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</si>
  <si>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</si>
  <si>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</si>
  <si>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</si>
  <si>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</si>
  <si>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</si>
  <si>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</si>
  <si>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</si>
  <si>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</si>
  <si>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</si>
  <si>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</si>
  <si>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</si>
  <si>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</si>
  <si>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</si>
  <si>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</si>
  <si>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</si>
  <si>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</si>
  <si>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</si>
  <si>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</si>
  <si>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</si>
  <si>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</si>
  <si>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</si>
  <si>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</si>
  <si>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</si>
  <si>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</si>
  <si>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</si>
  <si>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</si>
  <si>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</si>
  <si>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</si>
  <si>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</si>
  <si>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</si>
  <si>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</si>
  <si>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</si>
  <si>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</si>
  <si>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</si>
  <si>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</si>
  <si>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</si>
  <si>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</si>
  <si>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</si>
  <si>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</si>
  <si>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</si>
  <si>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</si>
  <si>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</si>
  <si>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</si>
  <si>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</si>
  <si>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</si>
  <si>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</si>
  <si>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</si>
  <si>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</si>
  <si>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</si>
  <si>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</si>
  <si>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</si>
  <si>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</si>
  <si>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</si>
  <si>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</si>
  <si>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</si>
  <si>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</si>
  <si>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</si>
  <si>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</si>
  <si>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</si>
  <si>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</si>
  <si>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</si>
  <si>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</si>
  <si>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</si>
  <si>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</si>
  <si>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</si>
  <si>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</si>
  <si>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</si>
  <si>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</si>
  <si>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</si>
  <si>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</si>
  <si>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</si>
  <si>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</si>
  <si>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</si>
  <si>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</si>
  <si>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</si>
  <si>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</si>
  <si>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</si>
  <si>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</si>
  <si>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</si>
  <si>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</si>
  <si>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</si>
  <si>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</si>
  <si>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</si>
  <si>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</si>
  <si>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</si>
  <si>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</si>
  <si>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</si>
  <si>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</si>
  <si>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</si>
  <si>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</si>
  <si>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</si>
  <si>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</si>
  <si>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</si>
  <si>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</si>
  <si>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</si>
  <si>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</si>
  <si>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</si>
  <si>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</si>
  <si>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</si>
  <si>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</si>
  <si>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</si>
  <si>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</si>
  <si>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</si>
  <si>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</si>
  <si>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</si>
  <si>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</si>
  <si>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</si>
  <si>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</si>
  <si>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</si>
  <si>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</si>
  <si>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</si>
  <si>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</si>
  <si>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</si>
  <si>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</si>
  <si>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</si>
  <si>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</si>
  <si>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</si>
  <si>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</si>
  <si>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</si>
  <si>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</si>
  <si>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</si>
  <si>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</si>
  <si>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</si>
  <si>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</si>
  <si>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</si>
  <si>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</si>
  <si>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</si>
  <si>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</si>
  <si>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</si>
  <si>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</si>
  <si>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</si>
  <si>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</si>
  <si>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</si>
  <si>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</si>
  <si>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</si>
  <si>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</si>
  <si>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</si>
  <si>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</si>
  <si>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</si>
  <si>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</si>
  <si>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</si>
  <si>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</si>
  <si>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</si>
  <si>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</si>
  <si>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</si>
  <si>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</si>
  <si>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</si>
  <si>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</si>
  <si>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</si>
  <si>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</si>
  <si>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</si>
  <si>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</si>
  <si>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</si>
  <si>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</si>
  <si>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</si>
  <si>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</si>
  <si>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</si>
  <si>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</si>
  <si>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</si>
  <si>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</si>
  <si>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</si>
  <si>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</si>
  <si>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</si>
  <si>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</si>
  <si>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</si>
  <si>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</si>
  <si>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</si>
  <si>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</si>
  <si>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</si>
  <si>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</si>
  <si>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</si>
  <si>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</si>
  <si>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</si>
  <si>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</si>
  <si>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</si>
  <si>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</si>
  <si>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</si>
  <si>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</si>
  <si>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</si>
  <si>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</si>
  <si>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</si>
  <si>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</si>
  <si>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</si>
  <si>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</si>
  <si>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</si>
  <si>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</si>
  <si>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</si>
  <si>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</si>
  <si>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</si>
  <si>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</si>
  <si>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</si>
  <si>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</si>
  <si>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</si>
  <si>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</si>
  <si>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</si>
  <si>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</si>
  <si>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</si>
  <si>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</si>
  <si>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</si>
  <si>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</si>
  <si>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</si>
  <si>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</si>
  <si>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</si>
  <si>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</si>
  <si>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</si>
  <si>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</si>
  <si>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</si>
  <si>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</si>
  <si>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</si>
  <si>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</si>
  <si>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</si>
  <si>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</si>
  <si>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</si>
  <si>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</si>
  <si>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</si>
  <si>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</si>
  <si>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</si>
  <si>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</si>
  <si>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</si>
  <si>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</si>
  <si>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</si>
  <si>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</si>
  <si>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</si>
  <si>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</si>
  <si>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</si>
  <si>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</si>
  <si>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</si>
  <si>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</si>
  <si>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</si>
  <si>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</si>
  <si>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</si>
  <si>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</si>
  <si>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</si>
  <si>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</si>
  <si>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</si>
  <si>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</si>
  <si>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</si>
  <si>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</si>
  <si>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</si>
  <si>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</si>
  <si>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</si>
  <si>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</si>
  <si>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</si>
  <si>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</si>
  <si>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</si>
  <si>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</si>
  <si>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</si>
  <si>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</si>
  <si>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</si>
  <si>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</si>
  <si>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</si>
  <si>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</si>
  <si>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</si>
  <si>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</si>
  <si>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</si>
  <si>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</si>
  <si>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</si>
  <si>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</si>
  <si>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</si>
  <si>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</si>
  <si>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</si>
  <si>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</si>
  <si>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</si>
  <si>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</si>
  <si>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</si>
  <si>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</si>
  <si>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</si>
  <si>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</si>
  <si>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</si>
  <si>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</si>
  <si>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</si>
  <si>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</si>
  <si>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</si>
  <si>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</si>
  <si>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</si>
  <si>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</si>
  <si>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</si>
  <si>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</si>
  <si>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</si>
  <si>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</si>
  <si>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</si>
  <si>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</si>
  <si>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</si>
  <si>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</si>
  <si>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</si>
  <si>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</si>
  <si>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</si>
  <si>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</si>
  <si>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</si>
  <si>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</si>
  <si>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</si>
  <si>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</si>
  <si>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</si>
  <si>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</si>
  <si>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</si>
  <si>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</si>
  <si>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</si>
  <si>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</si>
  <si>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</si>
  <si>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</si>
  <si>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</si>
  <si>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</si>
  <si>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</si>
  <si>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</si>
  <si>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</si>
  <si>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</si>
  <si>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</si>
  <si>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</si>
  <si>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</si>
  <si>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</si>
  <si>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</si>
  <si>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</si>
  <si>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</si>
  <si>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</si>
  <si>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</si>
  <si>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</si>
  <si>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</si>
  <si>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</si>
  <si>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</si>
  <si>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</si>
  <si>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</si>
  <si>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</si>
  <si>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</si>
  <si>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</si>
  <si>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</si>
  <si>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</si>
  <si>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</si>
  <si>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</si>
  <si>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</si>
  <si>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</si>
  <si>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</si>
  <si>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</si>
  <si>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</si>
  <si>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</si>
  <si>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</si>
  <si>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</si>
  <si>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</si>
  <si>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</si>
  <si>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</si>
  <si>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</si>
  <si>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</si>
  <si>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</si>
  <si>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</si>
  <si>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</si>
  <si>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</si>
  <si>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</si>
  <si>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</si>
  <si>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</si>
  <si>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</si>
  <si>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</si>
  <si>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</si>
  <si>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</si>
  <si>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</si>
  <si>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</si>
  <si>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</si>
  <si>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</si>
  <si>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</si>
  <si>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</si>
  <si>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</si>
  <si>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</si>
  <si>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</si>
  <si>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</si>
  <si>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</si>
  <si>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</si>
  <si>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</si>
  <si>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</si>
  <si>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</si>
  <si>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</si>
  <si>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</si>
  <si>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</si>
  <si>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</si>
  <si>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</si>
  <si>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</si>
  <si>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</si>
  <si>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</si>
  <si>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</si>
  <si>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</si>
  <si>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</si>
  <si>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</si>
  <si>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</si>
  <si>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</si>
  <si>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</si>
  <si>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</si>
  <si>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</si>
  <si>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</si>
  <si>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</si>
  <si>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</si>
  <si>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</si>
  <si>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</si>
  <si>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</si>
  <si>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</si>
  <si>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</si>
  <si>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</si>
  <si>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</si>
  <si>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</si>
  <si>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</si>
  <si>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</si>
  <si>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</si>
  <si>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</si>
  <si>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</si>
  <si>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</si>
  <si>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</si>
  <si>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</si>
  <si>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</si>
  <si>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</si>
  <si>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</si>
  <si>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</si>
  <si>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</si>
  <si>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</si>
  <si>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</si>
  <si>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</si>
  <si>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</si>
  <si>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</si>
  <si>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</si>
  <si>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</si>
  <si>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</si>
  <si>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</si>
  <si>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</si>
  <si>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</si>
  <si>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</si>
  <si>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</si>
  <si>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</si>
  <si>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</si>
  <si>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</si>
  <si>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</si>
  <si>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</si>
  <si>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</si>
  <si>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</si>
  <si>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</si>
  <si>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</si>
  <si>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</si>
  <si>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</si>
  <si>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</si>
  <si>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</si>
  <si>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</si>
  <si>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</si>
  <si>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</si>
  <si>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</si>
  <si>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</si>
  <si>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</si>
  <si>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</si>
  <si>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</si>
  <si>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</si>
  <si>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</si>
  <si>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</si>
  <si>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</si>
  <si>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</si>
  <si>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</si>
  <si>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</si>
  <si>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</si>
  <si>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</si>
  <si>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</si>
  <si>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</si>
  <si>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</si>
  <si>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</si>
  <si>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</si>
  <si>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</si>
  <si>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</si>
  <si>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</si>
  <si>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</si>
  <si>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</si>
  <si>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</si>
  <si>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</si>
  <si>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</si>
  <si>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</si>
  <si>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</si>
  <si>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</si>
  <si>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</si>
  <si>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</si>
  <si>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</si>
  <si>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</si>
  <si>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</si>
  <si>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</si>
  <si>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</si>
  <si>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</si>
  <si>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</si>
  <si>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</si>
  <si>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</si>
  <si>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</si>
  <si>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</si>
  <si>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</si>
  <si>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</si>
  <si>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</si>
  <si>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</si>
  <si>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</si>
  <si>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</si>
  <si>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</si>
  <si>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</si>
  <si>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</si>
  <si>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</si>
  <si>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</si>
  <si>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</si>
  <si>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</si>
  <si>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</si>
  <si>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</si>
  <si>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</si>
  <si>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</si>
  <si>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</si>
  <si>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</si>
  <si>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</si>
  <si>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</si>
  <si>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</si>
  <si>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</si>
  <si>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</si>
  <si>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</si>
  <si>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</si>
  <si>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</si>
  <si>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</si>
  <si>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</si>
  <si>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</si>
  <si>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</si>
  <si>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</si>
  <si>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</si>
  <si>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</si>
  <si>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</si>
  <si>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</si>
  <si>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</si>
  <si>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</si>
  <si>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</si>
  <si>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</si>
  <si>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</si>
  <si>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</si>
  <si>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</si>
  <si>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</si>
  <si>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</si>
  <si>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</si>
  <si>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</si>
  <si>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</si>
  <si>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</si>
  <si>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</si>
  <si>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</si>
  <si>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</si>
  <si>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</si>
  <si>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</si>
  <si>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</si>
  <si>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</si>
  <si>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</si>
  <si>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</si>
  <si>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</si>
  <si>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</si>
  <si>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</si>
  <si>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</si>
  <si>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</si>
  <si>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</si>
  <si>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</si>
  <si>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</si>
  <si>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</si>
  <si>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</si>
  <si>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</si>
  <si>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</si>
  <si>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</si>
  <si>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</si>
  <si>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</si>
  <si>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</si>
  <si>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</si>
  <si>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</si>
  <si>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</si>
  <si>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</si>
  <si>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</si>
  <si>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</si>
  <si>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</si>
  <si>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</si>
  <si>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</si>
  <si>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</si>
  <si>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</si>
  <si>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</si>
  <si>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</si>
  <si>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</si>
  <si>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</si>
  <si>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</si>
  <si>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</si>
  <si>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</si>
  <si>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</si>
  <si>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</si>
  <si>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</si>
  <si>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</si>
  <si>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</si>
  <si>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</si>
  <si>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</si>
  <si>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</si>
  <si>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</si>
  <si>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</si>
  <si>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</si>
  <si>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</si>
  <si>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</si>
  <si>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</si>
  <si>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</si>
  <si>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</si>
  <si>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</si>
  <si>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</si>
  <si>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</si>
  <si>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</si>
  <si>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</si>
  <si>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</si>
  <si>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</si>
  <si>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</si>
  <si>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</si>
  <si>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</si>
  <si>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</si>
  <si>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</si>
  <si>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</si>
  <si>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</si>
  <si>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</si>
  <si>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</si>
  <si>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</si>
  <si>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</si>
  <si>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</si>
  <si>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</si>
  <si>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</si>
  <si>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</si>
  <si>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</si>
  <si>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</si>
  <si>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</si>
  <si>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</si>
  <si>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</si>
  <si>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</si>
  <si>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</si>
  <si>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</si>
  <si>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</si>
  <si>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</si>
  <si>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</si>
  <si>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</si>
  <si>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</si>
  <si>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</si>
  <si>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</si>
  <si>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</si>
  <si>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</si>
  <si>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</si>
  <si>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</si>
  <si>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</si>
  <si>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</si>
  <si>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</si>
  <si>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</si>
  <si>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</si>
  <si>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</si>
  <si>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</si>
  <si>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</si>
  <si>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</si>
  <si>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</si>
  <si>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</si>
  <si>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</si>
  <si>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</si>
  <si>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</si>
  <si>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</si>
  <si>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</si>
  <si>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</si>
  <si>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</si>
  <si>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</si>
  <si>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</si>
  <si>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</si>
  <si>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</si>
  <si>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</si>
  <si>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</si>
  <si>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</si>
  <si>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</si>
  <si>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</si>
  <si>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</si>
  <si>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</si>
  <si>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</si>
  <si>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</si>
  <si>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</si>
  <si>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</si>
  <si>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</si>
  <si>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</si>
  <si>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</si>
  <si>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</si>
  <si>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</si>
  <si>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</si>
  <si>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</si>
  <si>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</si>
  <si>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</si>
  <si>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</si>
  <si>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</si>
  <si>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</si>
  <si>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</si>
  <si>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</si>
  <si>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</si>
  <si>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</si>
  <si>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</si>
  <si>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</si>
  <si>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</si>
  <si>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</si>
  <si>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</si>
  <si>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</si>
  <si>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</si>
  <si>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</si>
  <si>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</si>
  <si>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</si>
  <si>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</si>
  <si>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</si>
  <si>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</si>
  <si>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</si>
  <si>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</si>
  <si>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</si>
  <si>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</si>
  <si>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</si>
  <si>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</si>
  <si>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</si>
  <si>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</si>
  <si>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</si>
  <si>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</si>
  <si>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</si>
  <si>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</si>
  <si>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</si>
  <si>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</si>
  <si>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</si>
  <si>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</si>
  <si>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</si>
  <si>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</si>
  <si>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</si>
  <si>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</si>
  <si>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</si>
  <si>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</si>
  <si>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</si>
  <si>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</si>
  <si>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</si>
  <si>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</si>
  <si>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</si>
  <si>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</si>
  <si>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</si>
  <si>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</si>
  <si>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</si>
  <si>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</si>
  <si>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</si>
  <si>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</si>
  <si>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</si>
  <si>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</si>
  <si>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</si>
  <si>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</si>
  <si>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</si>
  <si>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</si>
  <si>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</si>
  <si>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</si>
  <si>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</si>
  <si>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</si>
  <si>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</si>
  <si>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</si>
  <si>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</si>
  <si>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</si>
  <si>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</si>
  <si>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</si>
  <si>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</si>
  <si>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</si>
  <si>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</si>
  <si>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</si>
  <si>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</si>
  <si>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</si>
  <si>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</si>
  <si>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</si>
  <si>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</si>
  <si>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</si>
  <si>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</si>
  <si>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</si>
  <si>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</si>
  <si>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</si>
  <si>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</si>
  <si>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</si>
  <si>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</si>
  <si>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</si>
  <si>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</si>
  <si>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</si>
  <si>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</si>
  <si>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</si>
  <si>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</si>
  <si>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</si>
  <si>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</si>
  <si>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</si>
  <si>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</si>
  <si>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</si>
  <si>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</si>
  <si>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</si>
  <si>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</si>
  <si>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</si>
  <si>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</si>
  <si>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</si>
  <si>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</si>
  <si>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</si>
  <si>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</si>
  <si>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</si>
  <si>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</si>
  <si>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</si>
  <si>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</si>
  <si>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</si>
  <si>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</si>
  <si>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</si>
  <si>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</si>
  <si>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</si>
  <si>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</si>
  <si>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</si>
  <si>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</si>
  <si>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</si>
  <si>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</si>
  <si>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</si>
  <si>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</si>
  <si>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</si>
  <si>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</si>
  <si>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</si>
  <si>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</si>
  <si>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</si>
  <si>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</si>
  <si>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</si>
  <si>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</si>
  <si>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</si>
  <si>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</si>
  <si>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</si>
  <si>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</si>
  <si>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</si>
  <si>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</si>
  <si>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</si>
  <si>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</si>
  <si>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</si>
  <si>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</si>
  <si>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</si>
  <si>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</si>
  <si>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</si>
  <si>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</si>
  <si>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</si>
  <si>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</si>
  <si>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</si>
  <si>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</si>
  <si>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</si>
  <si>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</si>
  <si>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</si>
  <si>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</si>
  <si>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</si>
  <si>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</si>
  <si>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</si>
  <si>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</si>
  <si>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</si>
  <si>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</si>
  <si>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</si>
  <si>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</si>
  <si>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</si>
  <si>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</si>
  <si>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</si>
  <si>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</si>
  <si>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</si>
  <si>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</si>
  <si>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</si>
  <si>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</si>
  <si>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</si>
  <si>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</si>
  <si>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</si>
  <si>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</si>
  <si>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</si>
  <si>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</si>
  <si>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</si>
  <si>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</si>
  <si>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</si>
  <si>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</si>
  <si>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</si>
  <si>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</si>
  <si>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</si>
  <si>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</si>
  <si>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</si>
  <si>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</si>
  <si>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</si>
  <si>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</si>
  <si>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</si>
  <si>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</si>
  <si>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</si>
  <si>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</si>
  <si>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</si>
  <si>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</si>
  <si>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</si>
  <si>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</si>
  <si>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</si>
  <si>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</si>
  <si>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</si>
  <si>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</si>
  <si>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</si>
  <si>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</si>
  <si>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</si>
  <si>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</si>
  <si>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</si>
  <si>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</si>
  <si>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</si>
  <si>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</si>
  <si>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</si>
  <si>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</si>
  <si>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</si>
  <si>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</si>
  <si>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</si>
  <si>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</si>
  <si>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</si>
  <si>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</si>
  <si>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</si>
  <si>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</si>
  <si>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</si>
  <si>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</si>
  <si>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</si>
  <si>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</si>
  <si>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</si>
  <si>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</si>
  <si>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</si>
  <si>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</si>
  <si>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</si>
  <si>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</si>
  <si>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</si>
  <si>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</si>
  <si>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</si>
  <si>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</si>
  <si>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</si>
  <si>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</si>
  <si>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</si>
  <si>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</si>
  <si>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</si>
  <si>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</si>
  <si>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</si>
  <si>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</si>
  <si>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</si>
  <si>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</si>
  <si>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</si>
  <si>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</si>
  <si>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</si>
  <si>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</si>
  <si>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</si>
  <si>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</si>
  <si>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</si>
  <si>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</si>
  <si>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</si>
  <si>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</si>
  <si>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</si>
  <si>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</si>
  <si>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</si>
  <si>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</si>
  <si>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</si>
  <si>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</si>
  <si>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</si>
  <si>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</si>
  <si>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</si>
  <si>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</si>
  <si>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</si>
  <si>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</si>
  <si>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</si>
  <si>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</si>
  <si>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</si>
  <si>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</si>
  <si>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</si>
  <si>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</si>
  <si>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</si>
  <si>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</si>
  <si>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</si>
  <si>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</si>
  <si>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</si>
  <si>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</si>
  <si>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</si>
  <si>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</si>
  <si>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</si>
  <si>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</si>
  <si>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</si>
  <si>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</si>
  <si>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</si>
  <si>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</si>
  <si>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</si>
  <si>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</si>
  <si>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</si>
  <si>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</si>
  <si>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</si>
  <si>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</si>
  <si>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</si>
  <si>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</si>
  <si>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</si>
  <si>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</si>
  <si>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</si>
  <si>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</si>
  <si>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</si>
  <si>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</si>
  <si>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</si>
  <si>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</si>
  <si>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</si>
  <si>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</si>
  <si>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</si>
  <si>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</si>
  <si>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</si>
  <si>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</si>
  <si>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</si>
  <si>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</si>
  <si>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</si>
  <si>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</si>
  <si>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</si>
  <si>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</si>
  <si>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</si>
  <si>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</si>
  <si>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</si>
  <si>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</si>
  <si>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</si>
  <si>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</si>
  <si>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</si>
  <si>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</si>
  <si>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</si>
  <si>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</si>
  <si>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</si>
  <si>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</si>
  <si>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</si>
  <si>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</si>
  <si>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</si>
  <si>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</si>
  <si>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</si>
  <si>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</si>
  <si>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</si>
  <si>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</si>
  <si>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</si>
  <si>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</si>
  <si>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</si>
  <si>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</si>
  <si>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</si>
  <si>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</si>
  <si>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</si>
  <si>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</si>
  <si>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</si>
  <si>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</si>
  <si>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</si>
  <si>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</si>
  <si>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</si>
  <si>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</si>
  <si>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</si>
  <si>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</si>
  <si>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</si>
  <si>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</si>
  <si>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</si>
  <si>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</si>
  <si>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</si>
  <si>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</si>
  <si>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</si>
  <si>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</si>
  <si>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</si>
  <si>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</si>
  <si>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</si>
  <si>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</si>
  <si>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</si>
  <si>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</si>
  <si>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</si>
  <si>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</si>
  <si>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</si>
  <si>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</si>
  <si>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</si>
  <si>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</si>
  <si>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</si>
  <si>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</si>
  <si>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</si>
  <si>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</si>
  <si>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</si>
  <si>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</si>
  <si>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</si>
  <si>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</si>
  <si>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</si>
  <si>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</si>
  <si>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</si>
  <si>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</si>
  <si>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</si>
  <si>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</si>
  <si>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</si>
  <si>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</si>
  <si>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</si>
  <si>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</si>
  <si>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</si>
  <si>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</si>
  <si>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</si>
  <si>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</si>
  <si>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</si>
  <si>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</si>
  <si>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</si>
  <si>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</si>
  <si>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</si>
  <si>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</si>
  <si>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</si>
  <si>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</si>
  <si>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</si>
  <si>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</si>
  <si>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</si>
  <si>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</si>
  <si>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</si>
  <si>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</si>
  <si>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</si>
  <si>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</si>
  <si>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</si>
  <si>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</si>
  <si>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</si>
  <si>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</si>
  <si>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</si>
  <si>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</si>
  <si>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</si>
  <si>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</si>
  <si>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</si>
  <si>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</si>
  <si>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</si>
  <si>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</si>
  <si>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</si>
  <si>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</si>
  <si>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</si>
  <si>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</si>
  <si>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</si>
  <si>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</si>
  <si>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</si>
  <si>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</si>
  <si>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</si>
  <si>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</si>
  <si>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</si>
  <si>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</si>
  <si>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</si>
  <si>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</si>
  <si>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</si>
  <si>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</si>
  <si>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</si>
  <si>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</si>
  <si>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</si>
  <si>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</si>
  <si>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</si>
  <si>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</si>
  <si>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</si>
  <si>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</si>
  <si>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</si>
  <si>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</si>
  <si>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</si>
  <si>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</si>
  <si>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</si>
  <si>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</si>
  <si>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</si>
  <si>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</si>
  <si>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</si>
  <si>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</si>
  <si>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</si>
  <si>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</si>
  <si>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</si>
  <si>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</si>
  <si>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</si>
  <si>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</si>
  <si>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</si>
  <si>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</si>
  <si>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</si>
  <si>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</si>
  <si>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</si>
  <si>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</si>
  <si>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</si>
  <si>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</si>
  <si>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</si>
  <si>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</si>
  <si>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</si>
  <si>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</si>
  <si>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</si>
  <si>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</si>
  <si>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</si>
  <si>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</si>
  <si>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</si>
  <si>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</si>
  <si>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</si>
  <si>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</si>
  <si>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</si>
  <si>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</si>
  <si>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</si>
  <si>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</si>
  <si>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</si>
  <si>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</si>
  <si>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</si>
  <si>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</si>
  <si>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</si>
  <si>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</si>
  <si>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</si>
  <si>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</si>
  <si>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</si>
  <si>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</si>
  <si>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</si>
  <si>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</si>
  <si>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</si>
  <si>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</si>
  <si>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</si>
  <si>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</si>
  <si>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</si>
  <si>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</si>
  <si>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</si>
  <si>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</si>
  <si>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</si>
  <si>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</si>
  <si>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</si>
  <si>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</si>
  <si>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</si>
  <si>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</si>
  <si>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</si>
  <si>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</si>
  <si>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</si>
  <si>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</si>
  <si>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</si>
  <si>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</si>
  <si>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</si>
  <si>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</si>
  <si>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</si>
  <si>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</si>
  <si>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</si>
  <si>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</si>
  <si>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</si>
  <si>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</si>
  <si>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</si>
  <si>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</si>
  <si>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</si>
  <si>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</si>
  <si>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</si>
  <si>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</si>
  <si>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</si>
  <si>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</si>
  <si>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</si>
  <si>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</si>
  <si>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</si>
  <si>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</si>
  <si>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</si>
  <si>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</si>
  <si>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</si>
  <si>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</si>
  <si>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</si>
  <si>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</si>
  <si>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</si>
  <si>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</si>
  <si>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</si>
  <si>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</si>
  <si>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</si>
  <si>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</si>
  <si>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</si>
  <si>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</si>
  <si>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</si>
  <si>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</si>
  <si>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</si>
  <si>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</si>
  <si>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</si>
  <si>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</si>
  <si>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</si>
  <si>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</si>
  <si>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</si>
  <si>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</si>
  <si>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</si>
  <si>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</si>
  <si>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</si>
  <si>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</si>
  <si>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</si>
  <si>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</si>
  <si>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</si>
  <si>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</si>
  <si>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</si>
  <si>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</si>
  <si>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</si>
  <si>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</si>
  <si>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</si>
  <si>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</si>
  <si>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</si>
  <si>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</si>
  <si>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</si>
  <si>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</si>
  <si>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</si>
  <si>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</si>
  <si>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</si>
  <si>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</si>
  <si>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</si>
  <si>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</si>
  <si>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</si>
  <si>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</si>
  <si>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</si>
  <si>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</si>
  <si>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</si>
  <si>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</si>
  <si>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</si>
  <si>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</si>
  <si>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</si>
  <si>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</si>
  <si>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</si>
  <si>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</si>
  <si>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</si>
  <si>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</si>
  <si>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</si>
  <si>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</si>
  <si>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</si>
  <si>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</si>
  <si>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</si>
  <si>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</si>
  <si>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</si>
  <si>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</si>
  <si>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</si>
  <si>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</si>
  <si>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</si>
  <si>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</si>
  <si>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</si>
  <si>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</si>
  <si>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</si>
  <si>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</si>
  <si>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</si>
  <si>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</si>
  <si>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</si>
  <si>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</si>
  <si>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</si>
  <si>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</si>
  <si>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</si>
  <si>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</si>
  <si>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</si>
  <si>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</si>
  <si>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</si>
  <si>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</si>
  <si>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</si>
  <si>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</si>
  <si>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</si>
  <si>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</si>
  <si>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</si>
  <si>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</si>
  <si>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</si>
  <si>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</si>
  <si>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</si>
  <si>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</si>
  <si>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</si>
  <si>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</si>
  <si>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</si>
  <si>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</si>
  <si>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</si>
  <si>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</si>
  <si>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</si>
  <si>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</si>
  <si>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</si>
  <si>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</si>
  <si>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</si>
  <si>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</si>
  <si>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</si>
  <si>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</si>
  <si>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</si>
  <si>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</si>
  <si>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</si>
  <si>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</si>
  <si>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</si>
  <si>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</si>
  <si>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</si>
  <si>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</si>
  <si>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</si>
  <si>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</si>
  <si>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</si>
  <si>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</si>
  <si>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</si>
  <si>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</si>
  <si>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</si>
  <si>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</si>
  <si>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</si>
  <si>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</si>
  <si>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</si>
  <si>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</si>
  <si>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</si>
  <si>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</si>
  <si>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</si>
  <si>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</si>
  <si>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</si>
  <si>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</si>
  <si>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</si>
  <si>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</si>
  <si>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</si>
  <si>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</si>
  <si>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</si>
  <si>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</si>
  <si>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</si>
  <si>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</si>
  <si>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</si>
  <si>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</si>
  <si>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</si>
  <si>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</si>
  <si>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</si>
  <si>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</si>
  <si>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</si>
  <si>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</si>
  <si>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</si>
  <si>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</si>
  <si>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</si>
  <si>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</si>
  <si>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</si>
  <si>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</si>
  <si>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</si>
  <si>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</si>
  <si>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</si>
  <si>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</si>
  <si>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</si>
  <si>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</si>
  <si>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</si>
  <si>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</si>
  <si>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</si>
  <si>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</si>
  <si>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</si>
  <si>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</si>
  <si>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</si>
  <si>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</si>
  <si>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</si>
  <si>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</si>
  <si>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</si>
  <si>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</si>
  <si>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</si>
  <si>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</si>
  <si>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</si>
  <si>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</si>
  <si>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</si>
  <si>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</si>
  <si>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</si>
  <si>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</si>
  <si>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</si>
  <si>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</si>
  <si>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</si>
  <si>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</si>
  <si>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</si>
  <si>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</si>
  <si>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</si>
  <si>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</si>
  <si>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</si>
  <si>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</si>
  <si>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</si>
  <si>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</si>
  <si>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</si>
  <si>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</si>
  <si>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</si>
  <si>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</si>
  <si>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</si>
  <si>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</si>
  <si>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</si>
  <si>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</si>
  <si>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</si>
  <si>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</si>
  <si>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</si>
  <si>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</si>
  <si>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</si>
  <si>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</si>
  <si>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</si>
  <si>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</si>
  <si>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</si>
  <si>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</si>
  <si>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</si>
  <si>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</si>
  <si>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</si>
  <si>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</si>
  <si>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</si>
  <si>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</si>
  <si>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</si>
  <si>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</si>
  <si>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</si>
  <si>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</si>
  <si>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</si>
  <si>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</si>
  <si>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</si>
  <si>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</si>
  <si>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</si>
  <si>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</si>
  <si>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</si>
  <si>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</si>
  <si>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</si>
  <si>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</si>
  <si>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</si>
  <si>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</si>
  <si>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</si>
  <si>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</si>
  <si>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</si>
  <si>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</si>
  <si>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</si>
  <si>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</si>
  <si>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</si>
  <si>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</si>
  <si>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</si>
  <si>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</si>
  <si>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</si>
  <si>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</si>
  <si>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</si>
  <si>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</si>
  <si>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</si>
  <si>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</si>
  <si>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</si>
  <si>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</si>
  <si>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</si>
  <si>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</si>
  <si>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</si>
  <si>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</si>
  <si>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</si>
  <si>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</si>
  <si>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</si>
  <si>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</si>
  <si>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</si>
  <si>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</si>
  <si>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</si>
  <si>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</si>
  <si>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</si>
  <si>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</si>
  <si>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</si>
  <si>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</si>
  <si>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</si>
  <si>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</si>
  <si>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</si>
  <si>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</si>
  <si>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</si>
  <si>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</si>
  <si>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</si>
  <si>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</si>
  <si>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</si>
  <si>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</si>
  <si>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</si>
  <si>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</si>
  <si>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</si>
  <si>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</si>
  <si>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</si>
  <si>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</si>
  <si>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</si>
  <si>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</si>
  <si>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</si>
  <si>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</si>
  <si>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</si>
  <si>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</si>
  <si>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</si>
  <si>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</si>
  <si>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</si>
  <si>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</si>
  <si>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</si>
  <si>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</si>
  <si>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</si>
  <si>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</si>
  <si>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</si>
  <si>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</si>
  <si>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</si>
  <si>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</si>
  <si>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</si>
  <si>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</si>
  <si>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</si>
  <si>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</si>
  <si>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</si>
  <si>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</si>
  <si>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</si>
  <si>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</si>
  <si>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</si>
  <si>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</si>
  <si>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</si>
  <si>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</si>
  <si>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</si>
  <si>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</si>
  <si>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</si>
  <si>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</si>
  <si>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</si>
  <si>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</si>
  <si>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</si>
  <si>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</si>
  <si>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</si>
  <si>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</si>
  <si>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</si>
  <si>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</si>
  <si>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</si>
  <si>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</si>
  <si>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</si>
  <si>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</si>
  <si>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</si>
  <si>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</si>
  <si>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</si>
  <si>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</si>
  <si>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</si>
  <si>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</si>
  <si>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</si>
  <si>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</si>
  <si>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</si>
  <si>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</si>
  <si>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</si>
  <si>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</si>
  <si>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</si>
  <si>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</si>
  <si>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</si>
  <si>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</si>
  <si>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</si>
  <si>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</si>
  <si>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</si>
  <si>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</si>
  <si>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</si>
  <si>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</si>
  <si>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</si>
  <si>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</si>
  <si>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</si>
  <si>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</si>
  <si>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</si>
  <si>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</si>
  <si>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</si>
  <si>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</si>
  <si>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</si>
  <si>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</si>
  <si>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</si>
  <si>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</si>
  <si>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</si>
  <si>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</si>
  <si>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</si>
  <si>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</si>
  <si>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</si>
  <si>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</si>
  <si>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</si>
  <si>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</si>
  <si>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</si>
  <si>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</si>
  <si>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</si>
  <si>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</si>
  <si>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</si>
  <si>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</si>
  <si>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</si>
  <si>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</si>
  <si>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</si>
  <si>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</si>
  <si>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</si>
  <si>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</si>
  <si>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</si>
  <si>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</si>
  <si>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</si>
  <si>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</si>
  <si>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</si>
  <si>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</si>
  <si>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</si>
  <si>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</si>
  <si>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</si>
  <si>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</si>
  <si>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</si>
  <si>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</si>
  <si>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</si>
  <si>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</si>
  <si>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</si>
  <si>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</si>
  <si>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</si>
  <si>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</si>
  <si>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</si>
  <si>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</si>
  <si>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</si>
  <si>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</si>
  <si>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</si>
  <si>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</si>
  <si>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</si>
  <si>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</si>
  <si>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</si>
  <si>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</si>
  <si>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</si>
  <si>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</si>
  <si>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</si>
  <si>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</si>
  <si>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</si>
  <si>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</si>
  <si>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</si>
  <si>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</si>
  <si>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</si>
  <si>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</si>
  <si>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</si>
  <si>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</si>
  <si>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</si>
  <si>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</si>
  <si>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</si>
  <si>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</si>
  <si>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</si>
  <si>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</si>
  <si>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</si>
  <si>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</si>
  <si>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</si>
  <si>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</si>
  <si>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</si>
  <si>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</si>
  <si>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</si>
  <si>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</si>
  <si>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</si>
  <si>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</si>
  <si>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</si>
  <si>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</si>
  <si>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</si>
  <si>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</si>
  <si>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</si>
  <si>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</si>
  <si>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</si>
  <si>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</si>
  <si>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</si>
  <si>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</si>
  <si>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</si>
  <si>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</si>
  <si>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</si>
  <si>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</si>
  <si>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</si>
  <si>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</si>
  <si>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</si>
  <si>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</si>
  <si>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</si>
  <si>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</si>
  <si>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</si>
  <si>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</si>
  <si>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</si>
  <si>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</si>
  <si>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</si>
  <si>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</si>
  <si>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</si>
  <si>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</si>
  <si>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</si>
  <si>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</si>
  <si>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</si>
  <si>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</si>
  <si>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</si>
  <si>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</si>
  <si>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</si>
  <si>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</si>
  <si>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</si>
  <si>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</si>
  <si>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</si>
  <si>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</si>
  <si>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</si>
  <si>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</si>
  <si>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</si>
  <si>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</si>
  <si>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</si>
  <si>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</si>
  <si>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</si>
  <si>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</si>
  <si>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</si>
  <si>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</si>
  <si>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</si>
  <si>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</si>
  <si>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</si>
  <si>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</si>
  <si>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</si>
  <si>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</si>
  <si>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</si>
  <si>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</si>
  <si>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</si>
  <si>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</si>
  <si>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</si>
  <si>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</si>
  <si>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</si>
  <si>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</si>
  <si>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</si>
  <si>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</si>
  <si>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</si>
  <si>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</si>
  <si>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</si>
  <si>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</si>
  <si>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</si>
  <si>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</si>
  <si>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</si>
  <si>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</si>
  <si>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</si>
  <si>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</si>
  <si>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</si>
  <si>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</si>
  <si>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</si>
  <si>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</si>
  <si>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</si>
  <si>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</si>
  <si>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</si>
  <si>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</si>
  <si>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</si>
  <si>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</si>
  <si>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</si>
  <si>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</si>
  <si>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</si>
  <si>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</si>
  <si>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</si>
  <si>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</si>
  <si>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</si>
  <si>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</si>
  <si>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</si>
  <si>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</si>
  <si>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</si>
  <si>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</si>
  <si>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</si>
  <si>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</si>
  <si>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</si>
  <si>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</si>
  <si>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</si>
  <si>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</si>
  <si>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</si>
  <si>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</si>
  <si>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</si>
  <si>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</si>
  <si>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</si>
  <si>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</si>
  <si>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</si>
  <si>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</si>
  <si>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</si>
  <si>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</si>
  <si>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</si>
  <si>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</si>
  <si>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</si>
  <si>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</si>
  <si>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</si>
  <si>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</si>
  <si>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</si>
  <si>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</si>
  <si>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</si>
  <si>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</si>
  <si>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</si>
  <si>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</si>
  <si>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</si>
  <si>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</si>
  <si>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</si>
  <si>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</si>
  <si>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</si>
  <si>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</si>
  <si>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</si>
  <si>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</si>
  <si>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</si>
  <si>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</si>
  <si>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</si>
  <si>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</si>
  <si>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</si>
  <si>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</si>
  <si>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</si>
  <si>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</si>
  <si>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</si>
  <si>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</si>
  <si>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</si>
  <si>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</si>
  <si>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</si>
  <si>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</si>
  <si>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</si>
  <si>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</si>
  <si>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</si>
  <si>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</si>
  <si>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</si>
  <si>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</si>
  <si>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</si>
  <si>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</si>
  <si>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</si>
  <si>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</si>
  <si>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</si>
  <si>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</si>
  <si>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</si>
  <si>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</si>
  <si>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</si>
  <si>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</si>
  <si>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</si>
  <si>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</si>
  <si>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</si>
  <si>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</si>
  <si>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</si>
  <si>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</si>
  <si>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</si>
  <si>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</si>
  <si>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</si>
  <si>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</si>
  <si>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</si>
  <si>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</si>
  <si>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</si>
  <si>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</si>
  <si>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</si>
  <si>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</si>
  <si>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</si>
  <si>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</si>
  <si>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</si>
  <si>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</si>
  <si>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</si>
  <si>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</si>
  <si>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</si>
  <si>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</si>
  <si>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</si>
  <si>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</si>
  <si>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</si>
  <si>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</si>
  <si>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</si>
  <si>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</si>
  <si>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</si>
  <si>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</si>
  <si>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</si>
  <si>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</si>
  <si>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</si>
  <si>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</si>
  <si>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</si>
  <si>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</si>
  <si>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</si>
  <si>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</si>
  <si>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</si>
  <si>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</si>
  <si>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</si>
  <si>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</si>
  <si>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</si>
  <si>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</si>
  <si>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</si>
  <si>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</si>
  <si>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</si>
  <si>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</si>
  <si>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</si>
  <si>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</si>
  <si>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</si>
  <si>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</si>
  <si>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</si>
  <si>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</si>
  <si>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</si>
  <si>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</si>
  <si>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</si>
  <si>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</si>
  <si>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</si>
  <si>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</si>
  <si>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</si>
  <si>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</si>
  <si>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</si>
  <si>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</si>
  <si>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</si>
  <si>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</si>
  <si>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</si>
  <si>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</si>
  <si>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</si>
  <si>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</si>
  <si>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</si>
  <si>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</si>
  <si>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</si>
  <si>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</si>
  <si>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</si>
  <si>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</si>
  <si>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</si>
  <si>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</si>
  <si>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</si>
  <si>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</si>
  <si>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</si>
  <si>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</si>
  <si>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</si>
  <si>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</si>
  <si>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</si>
  <si>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</si>
  <si>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</si>
  <si>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</si>
  <si>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</si>
  <si>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</si>
  <si>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</si>
  <si>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</si>
  <si>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</si>
  <si>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</si>
  <si>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</si>
  <si>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</si>
  <si>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</si>
  <si>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</si>
  <si>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</si>
  <si>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</si>
  <si>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</si>
  <si>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</si>
  <si>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</si>
  <si>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</si>
  <si>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</si>
  <si>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</si>
  <si>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</si>
  <si>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</si>
  <si>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</si>
  <si>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</si>
  <si>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</si>
  <si>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</si>
  <si>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</si>
  <si>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</si>
  <si>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</si>
  <si>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</si>
  <si>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</si>
  <si>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</si>
  <si>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</si>
  <si>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</si>
  <si>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</si>
  <si>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</si>
  <si>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</si>
  <si>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</si>
  <si>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</si>
  <si>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</si>
  <si>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</si>
  <si>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</si>
  <si>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</si>
  <si>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</si>
  <si>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</si>
  <si>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</si>
  <si>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</si>
  <si>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</si>
  <si>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</si>
  <si>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</si>
  <si>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</si>
  <si>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</si>
  <si>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</si>
  <si>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</si>
  <si>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</si>
  <si>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</si>
  <si>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</si>
  <si>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</si>
  <si>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</si>
  <si>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</si>
  <si>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</si>
  <si>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</si>
  <si>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</si>
  <si>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</si>
  <si>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</si>
  <si>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</si>
  <si>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</si>
  <si>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</si>
  <si>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</si>
  <si>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</si>
  <si>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</si>
  <si>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</si>
  <si>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</si>
  <si>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</si>
  <si>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</si>
  <si>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</si>
  <si>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</si>
  <si>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</si>
  <si>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</si>
  <si>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</si>
  <si>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</si>
  <si>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</si>
  <si>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</si>
  <si>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</si>
  <si>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</si>
  <si>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</si>
  <si>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</si>
  <si>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</si>
  <si>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</si>
  <si>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</si>
  <si>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</si>
  <si>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</si>
  <si>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</si>
  <si>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</si>
  <si>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</si>
  <si>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</si>
  <si>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</si>
  <si>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</si>
  <si>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</si>
  <si>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</si>
  <si>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</si>
  <si>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</si>
  <si>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</si>
  <si>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</si>
  <si>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</si>
  <si>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</si>
  <si>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</si>
  <si>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</si>
  <si>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</si>
  <si>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</si>
  <si>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</si>
  <si>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</si>
  <si>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</si>
  <si>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</si>
  <si>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</si>
  <si>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</si>
  <si>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</si>
  <si>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</si>
  <si>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</si>
  <si>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</si>
  <si>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</si>
  <si>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</si>
  <si>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</si>
  <si>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</si>
  <si>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</si>
  <si>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</si>
  <si>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</si>
  <si>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</si>
  <si>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</si>
  <si>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</si>
  <si>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</si>
  <si>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</si>
  <si>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</si>
  <si>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</si>
  <si>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</si>
  <si>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</si>
  <si>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</si>
  <si>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</si>
  <si>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</si>
  <si>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</si>
  <si>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</si>
  <si>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</si>
  <si>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</si>
  <si>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</si>
  <si>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</si>
  <si>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</si>
  <si>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</si>
  <si>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</si>
  <si>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</si>
  <si>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</si>
  <si>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</si>
  <si>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</si>
  <si>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</si>
  <si>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</si>
  <si>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</si>
  <si>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</si>
  <si>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</si>
  <si>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</si>
  <si>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</si>
  <si>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</si>
  <si>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</si>
  <si>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</si>
  <si>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</si>
  <si>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</si>
  <si>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</si>
  <si>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</si>
  <si>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</si>
  <si>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</si>
  <si>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</si>
  <si>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</si>
  <si>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</si>
  <si>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</si>
  <si>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</si>
  <si>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</si>
  <si>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</si>
  <si>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</si>
  <si>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</si>
  <si>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</si>
  <si>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</si>
  <si>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</si>
  <si>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</si>
  <si>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</si>
  <si>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</si>
  <si>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</si>
  <si>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</si>
  <si>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</si>
  <si>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</si>
  <si>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</si>
  <si>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</si>
  <si>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</si>
  <si>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</si>
  <si>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</si>
  <si>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</si>
  <si>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</si>
  <si>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</si>
  <si>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</si>
  <si>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</si>
  <si>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</si>
  <si>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</si>
  <si>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</si>
  <si>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</si>
  <si>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</si>
  <si>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</si>
  <si>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</si>
  <si>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</si>
  <si>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</si>
  <si>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</si>
  <si>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</si>
  <si>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</si>
  <si>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</si>
  <si>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</si>
  <si>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</si>
  <si>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</si>
  <si>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</si>
  <si>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</si>
  <si>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</si>
  <si>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</si>
  <si>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</si>
  <si>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</si>
  <si>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</si>
  <si>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</si>
  <si>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</si>
  <si>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</si>
  <si>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</si>
  <si>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</si>
  <si>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</si>
  <si>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</si>
  <si>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</si>
  <si>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</si>
  <si>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</si>
  <si>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</si>
  <si>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</si>
  <si>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</si>
  <si>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</si>
  <si>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</si>
  <si>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</si>
  <si>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</si>
  <si>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</si>
  <si>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</si>
  <si>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</si>
  <si>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</si>
  <si>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</si>
  <si>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</si>
  <si>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</si>
  <si>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</si>
  <si>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</si>
  <si>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</si>
  <si>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</si>
  <si>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</si>
  <si>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</si>
  <si>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</si>
  <si>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</si>
  <si>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</si>
  <si>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</si>
  <si>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</si>
  <si>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</si>
  <si>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</si>
  <si>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</si>
  <si>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</si>
  <si>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</si>
  <si>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</si>
  <si>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</si>
  <si>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</si>
  <si>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</si>
  <si>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</si>
  <si>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</si>
  <si>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</si>
  <si>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</si>
  <si>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</si>
  <si>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</si>
  <si>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</si>
  <si>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</si>
  <si>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</si>
  <si>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</si>
  <si>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</si>
  <si>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</si>
  <si>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</si>
  <si>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</si>
  <si>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</si>
  <si>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</si>
  <si>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</si>
  <si>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</si>
  <si>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</si>
  <si>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</si>
  <si>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</si>
  <si>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</si>
  <si>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</si>
  <si>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</si>
  <si>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</si>
  <si>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</si>
  <si>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</si>
  <si>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</si>
  <si>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</si>
  <si>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</si>
  <si>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</si>
  <si>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</si>
  <si>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</si>
  <si>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</si>
  <si>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</si>
  <si>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</si>
  <si>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</si>
  <si>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</si>
  <si>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</si>
  <si>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</si>
  <si>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</si>
  <si>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</si>
  <si>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</si>
  <si>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</si>
  <si>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</si>
  <si>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</si>
  <si>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</si>
  <si>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</si>
  <si>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</si>
  <si>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</si>
  <si>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</si>
  <si>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</si>
  <si>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</si>
  <si>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</si>
  <si>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</si>
  <si>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</si>
  <si>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</si>
  <si>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</si>
  <si>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</si>
  <si>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</si>
  <si>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</si>
  <si>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</si>
  <si>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</si>
  <si>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</si>
  <si>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</si>
  <si>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</si>
  <si>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</si>
  <si>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</si>
  <si>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</si>
  <si>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</si>
  <si>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</si>
  <si>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</si>
  <si>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</si>
  <si>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</si>
  <si>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</si>
  <si>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</si>
  <si>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</si>
  <si>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</si>
  <si>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</si>
  <si>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</si>
  <si>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</si>
  <si>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</si>
  <si>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</si>
  <si>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</si>
  <si>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</si>
  <si>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</si>
  <si>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</si>
  <si>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</si>
  <si>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</si>
  <si>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</si>
  <si>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</si>
  <si>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</si>
  <si>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</si>
  <si>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</si>
  <si>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</si>
  <si>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</si>
  <si>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</si>
  <si>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</si>
  <si>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</si>
  <si>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</si>
  <si>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</si>
  <si>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</si>
  <si>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</si>
  <si>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</si>
  <si>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</si>
  <si>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</si>
  <si>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</si>
  <si>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</si>
  <si>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</si>
  <si>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</si>
  <si>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</si>
  <si>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</si>
  <si>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</si>
  <si>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</si>
  <si>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</si>
  <si>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</si>
  <si>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</si>
  <si>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</si>
  <si>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</si>
  <si>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</si>
  <si>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</si>
  <si>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</si>
  <si>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</si>
  <si>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</si>
  <si>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</si>
  <si>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</si>
  <si>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</si>
  <si>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</si>
  <si>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</si>
  <si>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</si>
  <si>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</si>
  <si>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</si>
  <si>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</si>
  <si>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</si>
  <si>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</si>
  <si>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</si>
  <si>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</si>
  <si>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</si>
  <si>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</si>
  <si>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</si>
  <si>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</si>
  <si>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</si>
  <si>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</si>
  <si>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</si>
  <si>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</si>
  <si>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</si>
  <si>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</si>
  <si>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</si>
  <si>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</si>
  <si>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</si>
  <si>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</si>
  <si>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</si>
  <si>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</si>
  <si>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</si>
  <si>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</si>
  <si>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</si>
  <si>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</si>
  <si>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</si>
  <si>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</si>
  <si>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</si>
  <si>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</si>
  <si>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</si>
  <si>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</si>
  <si>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</si>
  <si>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</si>
  <si>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</si>
  <si>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</si>
  <si>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</si>
  <si>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</si>
  <si>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</si>
  <si>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</si>
  <si>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</si>
  <si>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</si>
  <si>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</si>
  <si>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</si>
  <si>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</si>
  <si>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</si>
  <si>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</si>
  <si>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</si>
  <si>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</si>
  <si>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</si>
  <si>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</si>
  <si>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</si>
  <si>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</si>
  <si>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</si>
  <si>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</si>
  <si>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</si>
  <si>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</si>
  <si>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</si>
  <si>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</si>
  <si>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</si>
  <si>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</si>
  <si>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</si>
  <si>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</si>
  <si>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</si>
  <si>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</si>
  <si>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</si>
  <si>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</si>
  <si>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</si>
  <si>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</si>
  <si>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</si>
  <si>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</si>
  <si>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</si>
  <si>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</si>
  <si>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</si>
  <si>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</si>
  <si>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</si>
  <si>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</si>
  <si>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</si>
  <si>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</si>
  <si>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</si>
  <si>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</si>
  <si>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</si>
  <si>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</si>
  <si>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</si>
  <si>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</si>
  <si>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</si>
  <si>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</si>
  <si>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</si>
  <si>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</si>
  <si>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</si>
  <si>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</si>
  <si>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</si>
  <si>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</si>
  <si>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</si>
  <si>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</si>
  <si>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</si>
  <si>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</si>
  <si>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</si>
  <si>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</si>
  <si>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</si>
  <si>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</si>
  <si>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</si>
  <si>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</si>
  <si>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</si>
  <si>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</si>
  <si>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</si>
  <si>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</si>
  <si>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</si>
  <si>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</si>
  <si>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</si>
  <si>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</si>
  <si>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</si>
  <si>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</si>
  <si>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</si>
  <si>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</si>
  <si>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</si>
  <si>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</si>
  <si>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</si>
  <si>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</si>
  <si>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</si>
  <si>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</si>
  <si>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</si>
  <si>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</si>
  <si>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</si>
  <si>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</si>
  <si>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</si>
  <si>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</si>
  <si>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</si>
  <si>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</si>
  <si>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</si>
  <si>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</si>
  <si>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</si>
  <si>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</si>
  <si>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</si>
  <si>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</si>
  <si>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</si>
  <si>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</si>
  <si>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</si>
  <si>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</si>
  <si>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</si>
  <si>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</si>
  <si>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</si>
  <si>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</si>
  <si>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</si>
  <si>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</si>
  <si>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</si>
  <si>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</si>
  <si>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</si>
  <si>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</si>
  <si>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</si>
  <si>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</si>
  <si>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</si>
  <si>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</si>
  <si>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</si>
  <si>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</si>
  <si>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</si>
  <si>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</si>
  <si>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</si>
  <si>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</si>
  <si>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</si>
  <si>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</si>
  <si>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</si>
  <si>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</si>
  <si>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</si>
  <si>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</si>
  <si>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</si>
  <si>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</si>
  <si>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</si>
  <si>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</si>
  <si>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</si>
  <si>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</si>
  <si>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</si>
  <si>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</si>
  <si>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</si>
  <si>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</si>
  <si>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</si>
  <si>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</si>
  <si>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</si>
  <si>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</si>
  <si>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</si>
  <si>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</si>
  <si>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</si>
  <si>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</si>
  <si>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</si>
  <si>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</si>
  <si>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</si>
  <si>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</si>
  <si>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</si>
  <si>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</si>
  <si>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</si>
  <si>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</si>
  <si>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</si>
  <si>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</si>
  <si>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</si>
  <si>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</si>
  <si>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</si>
  <si>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</si>
  <si>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</si>
  <si>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</si>
  <si>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</si>
  <si>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</si>
  <si>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</si>
  <si>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</si>
  <si>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</si>
  <si>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</si>
  <si>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</si>
  <si>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</si>
  <si>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</si>
  <si>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</si>
  <si>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</si>
  <si>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</si>
  <si>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</si>
  <si>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</si>
  <si>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</si>
  <si>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</si>
  <si>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</si>
  <si>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</si>
  <si>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</si>
  <si>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</si>
  <si>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</si>
  <si>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</si>
  <si>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</si>
  <si>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</si>
  <si>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</si>
  <si>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</si>
  <si>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</si>
  <si>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</si>
  <si>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</si>
  <si>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</si>
  <si>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</si>
  <si>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</si>
  <si>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</si>
  <si>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</si>
  <si>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</si>
  <si>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</si>
  <si>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</si>
  <si>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</si>
  <si>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</si>
  <si>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</si>
  <si>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</si>
  <si>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</si>
  <si>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</si>
  <si>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</si>
  <si>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</si>
  <si>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</si>
  <si>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</si>
  <si>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</si>
  <si>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</si>
  <si>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</si>
  <si>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</si>
  <si>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</si>
  <si>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</si>
  <si>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</si>
  <si>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</si>
  <si>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</si>
  <si>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</si>
  <si>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</si>
  <si>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</si>
  <si>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</si>
  <si>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</si>
  <si>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</si>
  <si>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</si>
  <si>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</si>
  <si>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</si>
  <si>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</si>
  <si>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</si>
  <si>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</si>
  <si>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</si>
  <si>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</si>
  <si>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</si>
  <si>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</si>
  <si>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</si>
  <si>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</si>
  <si>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</si>
  <si>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</si>
  <si>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</si>
  <si>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</si>
  <si>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</si>
  <si>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</si>
  <si>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</si>
  <si>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</si>
  <si>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</si>
  <si>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</si>
  <si>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</si>
  <si>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</si>
  <si>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</si>
  <si>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</si>
  <si>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</si>
  <si>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</si>
  <si>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</si>
  <si>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</si>
  <si>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</si>
  <si>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</si>
  <si>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</si>
  <si>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</si>
  <si>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</si>
  <si>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</si>
  <si>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</si>
  <si>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</si>
  <si>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</si>
  <si>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</si>
  <si>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</si>
  <si>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</si>
  <si>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</si>
  <si>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</si>
  <si>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</si>
  <si>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</si>
  <si>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</si>
  <si>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</si>
  <si>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</si>
  <si>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</si>
  <si>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</si>
  <si>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</si>
  <si>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</si>
  <si>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</si>
  <si>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</si>
  <si>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</si>
  <si>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</si>
  <si>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</si>
  <si>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</si>
  <si>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</si>
  <si>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</si>
  <si>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</si>
  <si>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</si>
  <si>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</si>
  <si>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</si>
  <si>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</si>
  <si>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</si>
  <si>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</si>
  <si>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</si>
  <si>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</si>
  <si>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</si>
  <si>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</si>
  <si>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</si>
  <si>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</si>
  <si>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</si>
  <si>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</si>
  <si>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</si>
  <si>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</si>
  <si>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</si>
  <si>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</si>
  <si>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</si>
  <si>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</si>
  <si>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</si>
  <si>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</si>
  <si>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</si>
  <si>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</si>
  <si>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</si>
  <si>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</si>
  <si>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</si>
  <si>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</si>
  <si>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</si>
  <si>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</si>
  <si>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</si>
  <si>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</si>
  <si>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</si>
  <si>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</si>
  <si>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</si>
  <si>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</si>
  <si>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</si>
  <si>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</si>
  <si>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</si>
  <si>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</si>
  <si>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</si>
  <si>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</si>
  <si>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</si>
  <si>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</si>
  <si>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</si>
  <si>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</si>
  <si>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</si>
  <si>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</si>
  <si>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</si>
  <si>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</si>
  <si>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</si>
  <si>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</si>
  <si>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</si>
  <si>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</si>
  <si>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</si>
  <si>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</si>
  <si>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</si>
  <si>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</si>
  <si>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</si>
  <si>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</si>
  <si>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</si>
  <si>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</si>
  <si>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</si>
  <si>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</si>
  <si>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</si>
  <si>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</si>
  <si>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</si>
  <si>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</si>
  <si>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</si>
  <si>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</si>
  <si>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</si>
  <si>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</si>
  <si>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</si>
  <si>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</si>
  <si>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</si>
  <si>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</si>
  <si>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</si>
  <si>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</si>
  <si>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</si>
  <si>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</si>
  <si>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</si>
  <si>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</si>
  <si>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</si>
  <si>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</si>
  <si>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</si>
  <si>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</si>
  <si>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</si>
  <si>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</si>
  <si>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</si>
  <si>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</si>
  <si>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</si>
  <si>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</si>
  <si>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</si>
  <si>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</si>
  <si>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</si>
  <si>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</si>
  <si>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</si>
  <si>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</si>
  <si>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</si>
  <si>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</si>
  <si>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</si>
  <si>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</si>
  <si>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</si>
  <si>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</si>
  <si>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</si>
  <si>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</si>
  <si>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</si>
  <si>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</si>
  <si>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</si>
  <si>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</si>
  <si>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</si>
  <si>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</si>
  <si>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</si>
  <si>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</si>
  <si>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</si>
  <si>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</si>
  <si>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</si>
  <si>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</si>
  <si>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</si>
  <si>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</si>
  <si>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</si>
  <si>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</si>
  <si>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</si>
  <si>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</si>
  <si>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</si>
  <si>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</si>
  <si>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</si>
  <si>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</si>
  <si>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</si>
  <si>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</si>
  <si>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</si>
  <si>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</si>
  <si>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</si>
  <si>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</si>
  <si>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</si>
  <si>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</si>
  <si>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</si>
  <si>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</si>
  <si>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</si>
  <si>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</si>
  <si>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</si>
  <si>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</si>
  <si>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</si>
  <si>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</si>
  <si>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</si>
  <si>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</si>
  <si>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</si>
  <si>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</si>
  <si>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</si>
  <si>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</si>
  <si>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</si>
  <si>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</si>
  <si>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</si>
  <si>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</si>
  <si>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</si>
  <si>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</si>
  <si>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</si>
  <si>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</si>
  <si>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</si>
  <si>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</si>
  <si>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</si>
  <si>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</si>
  <si>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</si>
  <si>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</si>
  <si>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</si>
  <si>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</si>
  <si>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</si>
  <si>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</si>
  <si>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</si>
  <si>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</si>
  <si>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</si>
  <si>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</si>
  <si>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</si>
  <si>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</si>
  <si>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</si>
  <si>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</si>
  <si>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</si>
  <si>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</si>
  <si>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</si>
  <si>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</si>
  <si>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</si>
  <si>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</si>
  <si>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</si>
  <si>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</si>
  <si>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</si>
  <si>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</si>
  <si>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</si>
  <si>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</si>
  <si>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</si>
  <si>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</si>
  <si>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</si>
  <si>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</si>
  <si>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</si>
  <si>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</si>
  <si>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</si>
  <si>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</si>
  <si>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</si>
  <si>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</si>
  <si>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</si>
  <si>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</si>
  <si>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</si>
  <si>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</si>
  <si>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</si>
  <si>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</si>
  <si>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</si>
  <si>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</si>
  <si>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</si>
  <si>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</si>
  <si>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</si>
  <si>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</si>
  <si>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</si>
  <si>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</si>
  <si>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</si>
  <si>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</si>
  <si>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</si>
  <si>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</si>
  <si>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</si>
  <si>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</si>
  <si>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</si>
  <si>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</si>
  <si>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</si>
  <si>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</si>
  <si>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</si>
  <si>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</si>
  <si>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</si>
  <si>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</si>
  <si>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</si>
  <si>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</si>
  <si>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</si>
  <si>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</si>
  <si>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</si>
  <si>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</si>
  <si>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</si>
  <si>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</si>
  <si>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</si>
  <si>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</si>
  <si>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</si>
  <si>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</si>
  <si>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</si>
  <si>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</si>
  <si>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</si>
  <si>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</si>
  <si>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</si>
  <si>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</si>
  <si>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</si>
  <si>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</si>
  <si>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</si>
  <si>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</si>
  <si>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</si>
  <si>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</si>
  <si>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</si>
  <si>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</si>
  <si>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</si>
  <si>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</si>
  <si>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</si>
  <si>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</si>
  <si>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</si>
  <si>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</si>
  <si>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</si>
  <si>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</si>
  <si>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</si>
  <si>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</si>
  <si>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</si>
  <si>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</si>
  <si>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</si>
  <si>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</si>
  <si>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</si>
  <si>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</si>
  <si>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</si>
  <si>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</si>
  <si>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</si>
  <si>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</si>
  <si>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</si>
  <si>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</si>
  <si>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</si>
  <si>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</si>
  <si>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</si>
  <si>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</si>
  <si>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</si>
  <si>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</si>
  <si>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</si>
  <si>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</si>
  <si>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</si>
  <si>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</si>
  <si>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</si>
  <si>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</si>
  <si>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</si>
  <si>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</si>
  <si>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</si>
  <si>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</si>
  <si>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</si>
  <si>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</si>
  <si>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</si>
  <si>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</si>
  <si>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</si>
  <si>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</si>
  <si>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</si>
  <si>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</si>
  <si>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</si>
  <si>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</si>
  <si>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</si>
  <si>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</si>
  <si>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</si>
  <si>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</si>
  <si>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</si>
  <si>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</si>
  <si>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</si>
  <si>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</si>
  <si>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</si>
  <si>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</si>
  <si>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</si>
  <si>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</si>
  <si>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</si>
  <si>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</si>
  <si>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</si>
  <si>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</si>
  <si>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</si>
  <si>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</si>
  <si>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</si>
  <si>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</si>
  <si>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</si>
  <si>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</si>
  <si>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</si>
  <si>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</si>
  <si>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</si>
  <si>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</si>
  <si>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</si>
  <si>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</si>
  <si>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</si>
  <si>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</si>
  <si>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</si>
  <si>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</si>
  <si>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</si>
  <si>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</si>
  <si>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</si>
  <si>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</si>
  <si>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</si>
  <si>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</si>
  <si>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</si>
  <si>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</si>
  <si>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</si>
  <si>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</si>
  <si>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</si>
  <si>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</si>
  <si>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</si>
  <si>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</si>
  <si>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</si>
  <si>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</si>
  <si>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</si>
  <si>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</si>
  <si>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</si>
  <si>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</si>
  <si>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</si>
  <si>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</si>
  <si>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</si>
  <si>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</si>
  <si>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</si>
  <si>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</si>
  <si>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</si>
  <si>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</si>
  <si>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</si>
  <si>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</si>
  <si>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</si>
  <si>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</si>
  <si>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</si>
  <si>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</si>
  <si>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</si>
  <si>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</si>
  <si>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</si>
  <si>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</si>
  <si>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</si>
  <si>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</si>
  <si>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</si>
  <si>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</si>
  <si>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</si>
  <si>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</si>
  <si>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</si>
  <si>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</si>
  <si>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</si>
  <si>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</si>
  <si>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</si>
  <si>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</si>
  <si>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</si>
  <si>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</si>
  <si>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</si>
  <si>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</si>
  <si>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</si>
  <si>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</si>
  <si>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</si>
  <si>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</si>
  <si>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</si>
  <si>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</si>
  <si>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</si>
  <si>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</si>
  <si>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</si>
  <si>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</si>
  <si>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</si>
  <si>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</si>
  <si>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</si>
  <si>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</si>
  <si>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</si>
  <si>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</si>
  <si>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</si>
  <si>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</si>
  <si>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</si>
  <si>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</si>
  <si>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</si>
  <si>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</si>
  <si>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</si>
  <si>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</si>
  <si>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</si>
  <si>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</si>
  <si>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</si>
  <si>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</si>
  <si>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</si>
  <si>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</si>
  <si>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</si>
  <si>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</si>
  <si>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</si>
  <si>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</si>
  <si>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</si>
  <si>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</si>
  <si>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</si>
  <si>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</si>
  <si>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</si>
  <si>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</si>
  <si>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</si>
  <si>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</si>
  <si>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</si>
  <si>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</si>
  <si>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</si>
  <si>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</si>
  <si>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</si>
  <si>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</si>
  <si>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</si>
  <si>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</si>
  <si>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</si>
  <si>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</si>
  <si>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</si>
  <si>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</si>
  <si>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</si>
  <si>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</si>
  <si>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</si>
  <si>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</si>
  <si>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</si>
  <si>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</si>
  <si>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</si>
  <si>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</si>
  <si>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</si>
  <si>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</si>
  <si>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</si>
  <si>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</si>
  <si>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</si>
  <si>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</si>
  <si>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</si>
  <si>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</si>
  <si>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</si>
  <si>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</si>
  <si>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</si>
  <si>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</si>
  <si>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</si>
  <si>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</si>
  <si>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</si>
  <si>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</si>
  <si>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</si>
  <si>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</si>
  <si>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</si>
  <si>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</si>
  <si>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</si>
  <si>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</si>
  <si>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</si>
  <si>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</si>
  <si>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</si>
  <si>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</si>
  <si>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</si>
  <si>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</si>
  <si>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</si>
  <si>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</si>
  <si>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</si>
  <si>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</si>
  <si>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</si>
  <si>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</si>
  <si>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</si>
  <si>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</si>
  <si>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</si>
  <si>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</si>
  <si>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</si>
  <si>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</si>
  <si>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</si>
  <si>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</si>
  <si>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</si>
  <si>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</si>
  <si>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</si>
  <si>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</si>
  <si>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</si>
  <si>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</si>
  <si>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</si>
  <si>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</si>
  <si>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</si>
  <si>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</si>
  <si>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</si>
  <si>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</si>
  <si>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</si>
  <si>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</si>
  <si>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</si>
  <si>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</si>
  <si>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</si>
  <si>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</si>
  <si>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</si>
  <si>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</si>
  <si>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</si>
  <si>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</si>
  <si>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</si>
  <si>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</si>
  <si>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</si>
  <si>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</si>
  <si>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</si>
  <si>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</si>
  <si>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</si>
  <si>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</si>
  <si>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</si>
  <si>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</si>
  <si>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</si>
  <si>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</si>
  <si>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</si>
  <si>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</si>
  <si>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</si>
  <si>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</si>
  <si>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</si>
  <si>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</si>
  <si>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</si>
  <si>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</si>
  <si>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</si>
  <si>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</si>
  <si>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</si>
  <si>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</si>
  <si>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</si>
  <si>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</si>
  <si>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</si>
  <si>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</si>
  <si>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</si>
  <si>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</si>
  <si>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</si>
  <si>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</si>
  <si>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</si>
  <si>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</si>
  <si>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</si>
  <si>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</si>
  <si>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</si>
  <si>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</si>
  <si>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</si>
  <si>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</si>
  <si>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</si>
  <si>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</si>
  <si>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</si>
  <si>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</si>
  <si>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</si>
  <si>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</si>
  <si>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</si>
  <si>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</si>
  <si>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</si>
  <si>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</si>
  <si>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</si>
  <si>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</si>
  <si>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</si>
  <si>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</si>
  <si>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</si>
  <si>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</si>
  <si>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</si>
  <si>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</si>
  <si>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</si>
  <si>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</si>
  <si>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</si>
  <si>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</si>
  <si>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</si>
  <si>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</si>
  <si>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</si>
  <si>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</si>
  <si>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</si>
  <si>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</si>
  <si>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</si>
  <si>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</si>
  <si>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</si>
  <si>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</si>
  <si>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</si>
  <si>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</si>
  <si>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</si>
  <si>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</si>
  <si>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</si>
  <si>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</si>
  <si>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</si>
  <si>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</si>
  <si>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</si>
  <si>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</si>
  <si>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</si>
  <si>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</si>
  <si>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</si>
  <si>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</si>
  <si>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</si>
  <si>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</si>
  <si>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</si>
  <si>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</si>
  <si>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</si>
  <si>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</si>
  <si>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</si>
  <si>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</si>
  <si>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</si>
  <si>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</si>
  <si>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</si>
  <si>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</si>
  <si>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</si>
  <si>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</si>
  <si>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</si>
  <si>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</si>
  <si>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</si>
  <si>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</si>
  <si>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</si>
  <si>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</si>
  <si>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</si>
  <si>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</si>
  <si>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</si>
  <si>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</si>
  <si>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</si>
  <si>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</si>
  <si>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</si>
  <si>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</si>
  <si>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</si>
  <si>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</si>
  <si>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</si>
  <si>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</si>
  <si>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</si>
  <si>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</si>
  <si>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</si>
  <si>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</si>
  <si>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</si>
  <si>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</si>
  <si>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</si>
  <si>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</si>
  <si>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</si>
  <si>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</si>
  <si>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</si>
  <si>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</si>
  <si>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</si>
  <si>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</si>
  <si>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</si>
  <si>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</si>
  <si>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</si>
  <si>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</si>
  <si>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</si>
  <si>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</si>
  <si>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</si>
  <si>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</si>
  <si>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</si>
  <si>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</si>
  <si>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</si>
  <si>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</si>
  <si>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</si>
  <si>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</si>
  <si>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</si>
  <si>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</si>
  <si>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</si>
  <si>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</si>
  <si>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</si>
  <si>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</si>
  <si>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</si>
  <si>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</si>
  <si>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</si>
  <si>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</si>
  <si>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</si>
  <si>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</si>
  <si>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</si>
  <si>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</si>
  <si>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</si>
  <si>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</si>
  <si>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</si>
  <si>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</si>
  <si>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</si>
  <si>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</si>
  <si>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</si>
  <si>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</si>
  <si>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</si>
  <si>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</si>
  <si>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</si>
  <si>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</si>
  <si>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</si>
  <si>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</si>
  <si>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</si>
  <si>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</si>
  <si>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</si>
  <si>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</si>
  <si>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</si>
  <si>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</si>
  <si>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</si>
  <si>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</si>
  <si>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</si>
  <si>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</si>
  <si>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</si>
  <si>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</si>
  <si>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</si>
  <si>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</si>
  <si>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</si>
  <si>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</si>
  <si>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</si>
  <si>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</si>
  <si>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</si>
  <si>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</si>
  <si>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</si>
  <si>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</si>
  <si>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</si>
  <si>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</si>
  <si>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</si>
  <si>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</si>
  <si>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</si>
  <si>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</si>
  <si>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</si>
  <si>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</si>
  <si>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</si>
  <si>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</si>
  <si>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</si>
  <si>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</si>
  <si>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</si>
  <si>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</si>
  <si>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</si>
  <si>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</si>
  <si>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</si>
  <si>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</si>
  <si>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</si>
  <si>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</si>
  <si>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</si>
  <si>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</si>
  <si>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</si>
  <si>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</si>
  <si>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</si>
  <si>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</si>
  <si>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</si>
  <si>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</si>
  <si>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</si>
  <si>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</si>
  <si>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</si>
  <si>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</si>
  <si>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</si>
  <si>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</si>
  <si>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</si>
  <si>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</si>
  <si>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</si>
  <si>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</si>
  <si>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</si>
  <si>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</si>
  <si>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</si>
  <si>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</si>
  <si>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</si>
  <si>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</si>
  <si>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</si>
  <si>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</si>
  <si>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</si>
  <si>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</si>
  <si>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</si>
  <si>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</si>
  <si>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</si>
  <si>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</si>
  <si>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</si>
  <si>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</si>
  <si>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</si>
  <si>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</si>
  <si>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</si>
  <si>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</si>
  <si>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</si>
  <si>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</si>
  <si>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</si>
  <si>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</si>
  <si>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</si>
  <si>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</si>
  <si>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</si>
  <si>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</si>
  <si>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</si>
  <si>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</si>
  <si>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</si>
  <si>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</si>
  <si>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</si>
  <si>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</si>
  <si>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</si>
  <si>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</si>
  <si>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</si>
  <si>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</si>
  <si>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</si>
  <si>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</si>
  <si>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</si>
  <si>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</si>
  <si>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</si>
  <si>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</si>
  <si>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</si>
  <si>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</si>
  <si>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</si>
  <si>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</si>
  <si>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</si>
  <si>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</si>
  <si>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</si>
  <si>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</si>
  <si>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</si>
  <si>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</si>
  <si>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</si>
  <si>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</si>
  <si>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</si>
  <si>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</si>
  <si>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</si>
  <si>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</si>
  <si>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</si>
  <si>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</si>
  <si>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</si>
  <si>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</si>
  <si>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</si>
  <si>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</si>
  <si>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</si>
  <si>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</si>
  <si>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</si>
  <si>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</si>
  <si>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</si>
  <si>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</si>
  <si>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</si>
  <si>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</si>
  <si>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</si>
  <si>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</si>
  <si>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</si>
  <si>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</si>
  <si>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</si>
  <si>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</si>
  <si>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</si>
  <si>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</si>
  <si>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</si>
  <si>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</si>
  <si>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</si>
  <si>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</si>
  <si>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</si>
  <si>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</si>
  <si>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</si>
  <si>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</si>
  <si>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</si>
  <si>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</si>
  <si>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</si>
  <si>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</si>
  <si>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</si>
  <si>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</si>
  <si>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</si>
  <si>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</si>
  <si>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</si>
  <si>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</si>
  <si>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</si>
  <si>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</si>
  <si>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</si>
  <si>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</si>
  <si>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</si>
  <si>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</si>
  <si>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</si>
  <si>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</si>
  <si>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</si>
  <si>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</si>
  <si>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</si>
  <si>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</si>
  <si>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</si>
  <si>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</si>
  <si>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</si>
  <si>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</si>
  <si>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</si>
  <si>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</si>
  <si>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</si>
  <si>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</si>
  <si>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</si>
  <si>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</si>
  <si>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</si>
  <si>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</si>
  <si>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</si>
  <si>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</si>
  <si>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</si>
  <si>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</si>
  <si>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</si>
  <si>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</si>
  <si>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</si>
  <si>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</si>
  <si>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</si>
  <si>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</si>
  <si>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</si>
  <si>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</si>
  <si>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</si>
  <si>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</si>
  <si>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</si>
  <si>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</si>
  <si>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</si>
  <si>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</si>
  <si>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</si>
  <si>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</si>
  <si>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</si>
  <si>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</si>
  <si>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</si>
  <si>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</si>
  <si>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</si>
  <si>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</si>
  <si>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</si>
  <si>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</si>
  <si>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</si>
  <si>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</si>
  <si>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</si>
  <si>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</si>
  <si>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</si>
  <si>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</si>
  <si>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</si>
  <si>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</si>
  <si>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</si>
  <si>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</si>
  <si>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</si>
  <si>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</si>
  <si>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</si>
  <si>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</si>
  <si>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</si>
  <si>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</si>
  <si>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</si>
  <si>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</si>
  <si>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</si>
  <si>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</si>
  <si>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</si>
  <si>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</si>
  <si>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</si>
  <si>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</si>
  <si>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</si>
  <si>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</si>
  <si>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</si>
  <si>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</si>
  <si>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</si>
  <si>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</si>
  <si>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</si>
  <si>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</si>
  <si>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</si>
  <si>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</si>
  <si>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</si>
  <si>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</si>
  <si>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</si>
  <si>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</si>
  <si>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</si>
  <si>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</si>
  <si>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</si>
  <si>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</si>
  <si>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</si>
  <si>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</si>
  <si>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</si>
  <si>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</si>
  <si>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</si>
  <si>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</si>
  <si>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</si>
  <si>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</si>
  <si>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</si>
  <si>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</si>
  <si>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</si>
  <si>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</si>
  <si>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</si>
  <si>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</si>
  <si>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</si>
  <si>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</si>
  <si>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</si>
  <si>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</si>
  <si>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</si>
  <si>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</si>
  <si>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</si>
  <si>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</si>
  <si>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</si>
  <si>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</si>
  <si>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</si>
  <si>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</si>
  <si>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</si>
  <si>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</si>
  <si>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</si>
  <si>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</si>
  <si>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</si>
  <si>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</si>
  <si>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</si>
  <si>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</si>
  <si>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</si>
  <si>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</si>
  <si>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</si>
  <si>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</si>
  <si>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</si>
  <si>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</si>
  <si>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</si>
  <si>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</si>
  <si>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</si>
  <si>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</si>
  <si>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</si>
  <si>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</si>
  <si>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</si>
  <si>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</si>
  <si>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</si>
  <si>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</si>
  <si>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</si>
  <si>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</si>
  <si>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</si>
  <si>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</si>
  <si>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</si>
  <si>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</si>
  <si>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</si>
  <si>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</si>
  <si>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</si>
  <si>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</si>
  <si>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</si>
  <si>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</si>
  <si>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</si>
  <si>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</si>
  <si>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</si>
  <si>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</si>
  <si>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</si>
  <si>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</si>
  <si>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</si>
  <si>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</si>
  <si>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</si>
  <si>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</si>
  <si>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</si>
  <si>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</si>
  <si>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</si>
  <si>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</si>
  <si>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</si>
  <si>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</si>
  <si>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</si>
  <si>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</si>
  <si>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</si>
  <si>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</si>
  <si>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</si>
  <si>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</si>
  <si>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</si>
  <si>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</si>
  <si>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</si>
  <si>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</si>
  <si>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</si>
  <si>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</si>
  <si>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</si>
  <si>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</si>
  <si>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</si>
  <si>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</si>
  <si>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</si>
  <si>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</si>
  <si>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</si>
  <si>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</si>
  <si>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</si>
  <si>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</si>
  <si>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</si>
  <si>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</si>
  <si>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</si>
  <si>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</si>
  <si>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</si>
  <si>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</si>
  <si>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</si>
  <si>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</si>
  <si>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</si>
  <si>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</si>
  <si>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</si>
  <si>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</si>
  <si>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</si>
  <si>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</si>
  <si>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</si>
  <si>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</si>
  <si>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</si>
  <si>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</si>
  <si>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</si>
  <si>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</si>
  <si>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</si>
  <si>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</si>
  <si>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</si>
  <si>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</si>
  <si>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</si>
  <si>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</si>
  <si>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</si>
  <si>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</si>
  <si>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</si>
  <si>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</si>
  <si>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</si>
  <si>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</si>
  <si>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</si>
  <si>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</si>
  <si>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</si>
  <si>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</si>
  <si>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</si>
  <si>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</si>
  <si>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</si>
  <si>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</si>
  <si>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</si>
  <si>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</si>
  <si>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</si>
  <si>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</si>
  <si>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</si>
  <si>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</si>
  <si>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</si>
  <si>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</si>
  <si>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</si>
  <si>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</si>
  <si>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</si>
  <si>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</si>
  <si>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</si>
  <si>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</si>
  <si>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</si>
  <si>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</si>
  <si>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</si>
  <si>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</si>
  <si>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</si>
  <si>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</si>
  <si>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</si>
  <si>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</si>
  <si>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</si>
  <si>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</si>
  <si>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</si>
  <si>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</si>
  <si>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</si>
  <si>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</si>
  <si>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</si>
  <si>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</si>
  <si>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</si>
  <si>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</si>
  <si>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</si>
  <si>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</si>
  <si>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</si>
  <si>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</si>
  <si>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</si>
  <si>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</si>
  <si>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</si>
  <si>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</si>
  <si>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</si>
  <si>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</si>
  <si>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</si>
  <si>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</si>
  <si>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</si>
  <si>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</si>
  <si>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</si>
  <si>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</si>
  <si>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</si>
  <si>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</si>
  <si>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</si>
  <si>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</si>
  <si>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</si>
  <si>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</si>
  <si>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</si>
  <si>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</si>
  <si>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</si>
  <si>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</si>
  <si>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</si>
  <si>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</si>
  <si>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</si>
  <si>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</si>
  <si>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</si>
  <si>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</si>
  <si>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</si>
  <si>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</si>
  <si>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</si>
  <si>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</si>
  <si>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</si>
  <si>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</si>
  <si>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</si>
  <si>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</si>
  <si>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</si>
  <si>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</si>
  <si>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</si>
  <si>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</si>
  <si>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</si>
  <si>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</si>
  <si>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</si>
  <si>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</si>
  <si>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</si>
  <si>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</si>
  <si>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</si>
  <si>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</si>
  <si>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</si>
  <si>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</si>
  <si>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</si>
  <si>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</si>
  <si>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</si>
  <si>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</si>
  <si>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</si>
  <si>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</si>
  <si>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</si>
  <si>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</si>
  <si>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</si>
  <si>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</si>
  <si>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</si>
  <si>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</si>
  <si>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</si>
  <si>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</si>
  <si>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</si>
  <si>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</si>
  <si>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</si>
  <si>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</si>
  <si>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</si>
  <si>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</si>
  <si>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</si>
  <si>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</si>
  <si>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</si>
  <si>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</si>
  <si>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</si>
  <si>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</si>
  <si>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</si>
  <si>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</si>
  <si>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</si>
  <si>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</si>
  <si>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</si>
  <si>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</si>
  <si>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</si>
  <si>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</si>
  <si>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</si>
  <si>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</si>
  <si>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</si>
  <si>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</si>
  <si>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</si>
  <si>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</si>
  <si>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</si>
  <si>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</si>
  <si>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</si>
  <si>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</si>
  <si>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</si>
  <si>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</si>
  <si>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</si>
  <si>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</si>
  <si>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</si>
  <si>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</si>
  <si>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</si>
  <si>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</si>
  <si>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</si>
  <si>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</si>
  <si>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</si>
  <si>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</si>
  <si>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</si>
  <si>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</si>
  <si>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</si>
  <si>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</si>
  <si>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</si>
  <si>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</si>
  <si>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</si>
  <si>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</si>
  <si>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</si>
  <si>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</si>
  <si>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</si>
  <si>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</si>
  <si>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</si>
  <si>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</si>
  <si>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</si>
  <si>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</si>
  <si>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</si>
  <si>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</si>
  <si>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</si>
  <si>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</si>
  <si>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</si>
  <si>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</si>
  <si>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</si>
  <si>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</si>
  <si>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</si>
  <si>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</si>
  <si>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</si>
  <si>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</si>
  <si>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</si>
  <si>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</si>
  <si>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</si>
  <si>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</si>
  <si>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</si>
  <si>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</si>
  <si>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</si>
  <si>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</si>
  <si>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</si>
  <si>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</si>
  <si>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</si>
  <si>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</si>
  <si>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</si>
  <si>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</si>
  <si>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</si>
  <si>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</si>
  <si>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</si>
  <si>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</si>
  <si>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</si>
  <si>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</si>
  <si>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</si>
  <si>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</si>
  <si>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</si>
  <si>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</si>
  <si>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</si>
  <si>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</si>
  <si>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</si>
  <si>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</si>
  <si>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</si>
  <si>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</si>
  <si>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</si>
  <si>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</si>
  <si>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</si>
  <si>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</si>
  <si>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</si>
  <si>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</si>
  <si>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</si>
  <si>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</si>
  <si>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</si>
  <si>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</si>
  <si>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</si>
  <si>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</si>
  <si>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</si>
  <si>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</si>
  <si>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</si>
  <si>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</si>
  <si>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</si>
  <si>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</si>
  <si>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</si>
  <si>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</si>
  <si>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</si>
  <si>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</si>
  <si>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</si>
  <si>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</si>
  <si>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</si>
  <si>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</si>
  <si>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</si>
  <si>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</si>
  <si>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</si>
  <si>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</si>
  <si>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</si>
  <si>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</si>
  <si>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</si>
  <si>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</si>
  <si>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</si>
  <si>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</si>
  <si>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</si>
  <si>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</si>
  <si>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</si>
  <si>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</si>
  <si>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</si>
  <si>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</si>
  <si>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</si>
  <si>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</si>
  <si>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</si>
  <si>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</si>
  <si>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</si>
  <si>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</si>
  <si>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</si>
  <si>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</si>
  <si>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</si>
  <si>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</si>
  <si>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</si>
  <si>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</si>
  <si>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</si>
  <si>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</si>
  <si>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</si>
  <si>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</si>
  <si>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</si>
  <si>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</si>
  <si>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</si>
  <si>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</si>
  <si>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</si>
  <si>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</si>
  <si>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</si>
  <si>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</si>
  <si>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</si>
  <si>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</si>
  <si>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</si>
  <si>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</si>
  <si>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</si>
  <si>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</si>
  <si>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</si>
  <si>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</si>
  <si>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</si>
  <si>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</si>
  <si>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</si>
  <si>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</si>
  <si>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</si>
  <si>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</si>
  <si>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</si>
  <si>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</si>
  <si>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</si>
  <si>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</si>
  <si>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</si>
  <si>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</si>
  <si>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</si>
  <si>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</si>
  <si>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</si>
  <si>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</si>
  <si>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</si>
  <si>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</si>
  <si>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</si>
  <si>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</si>
  <si>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</si>
  <si>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</si>
  <si>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</si>
  <si>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</si>
  <si>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</si>
  <si>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</si>
  <si>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</si>
  <si>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</si>
  <si>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</si>
  <si>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</si>
  <si>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</si>
  <si>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</si>
  <si>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</si>
  <si>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</si>
  <si>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</si>
  <si>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</si>
  <si>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</si>
  <si>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</si>
  <si>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</si>
  <si>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</si>
  <si>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</si>
  <si>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</si>
  <si>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</si>
  <si>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</si>
  <si>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</si>
  <si>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</si>
  <si>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</si>
  <si>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</si>
  <si>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</si>
  <si>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</si>
  <si>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</si>
  <si>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</si>
  <si>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</si>
  <si>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</si>
  <si>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</si>
  <si>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</si>
  <si>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</si>
  <si>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</si>
  <si>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</si>
  <si>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</si>
  <si>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</si>
  <si>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</si>
  <si>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</si>
  <si>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</si>
  <si>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</si>
  <si>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</si>
  <si>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</si>
  <si>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</si>
  <si>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</si>
  <si>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</si>
  <si>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</si>
  <si>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</si>
  <si>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</si>
  <si>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</si>
  <si>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</si>
  <si>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</si>
  <si>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</si>
  <si>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</si>
  <si>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</si>
  <si>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</si>
  <si>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</si>
  <si>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</si>
  <si>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</si>
  <si>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</si>
  <si>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</si>
  <si>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</si>
  <si>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</si>
  <si>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</si>
  <si>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</si>
  <si>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</si>
  <si>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</si>
  <si>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</si>
  <si>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</si>
  <si>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</si>
  <si>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</si>
  <si>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</si>
  <si>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</si>
  <si>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</si>
  <si>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</si>
  <si>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</si>
  <si>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</si>
  <si>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</si>
  <si>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</si>
  <si>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</si>
  <si>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</si>
  <si>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</si>
  <si>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</si>
  <si>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</si>
  <si>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</si>
  <si>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</si>
  <si>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</si>
  <si>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</si>
  <si>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</si>
  <si>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</si>
  <si>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</si>
  <si>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</si>
  <si>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</si>
  <si>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</si>
  <si>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</si>
  <si>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</si>
  <si>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</si>
  <si>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</si>
  <si>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</si>
  <si>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</si>
  <si>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</si>
  <si>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</si>
  <si>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</si>
  <si>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</si>
  <si>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</si>
  <si>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</si>
  <si>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</si>
  <si>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</si>
  <si>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</si>
  <si>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</si>
  <si>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</si>
  <si>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</si>
  <si>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</si>
  <si>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</si>
  <si>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</si>
  <si>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</si>
  <si>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</si>
  <si>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</si>
  <si>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</si>
  <si>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</si>
  <si>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</si>
  <si>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</si>
  <si>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</si>
  <si>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</si>
  <si>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</si>
  <si>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</si>
  <si>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</si>
  <si>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</si>
  <si>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</si>
  <si>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</si>
  <si>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</si>
  <si>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</si>
  <si>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</si>
  <si>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</si>
  <si>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</si>
  <si>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</si>
  <si>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</si>
  <si>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</si>
  <si>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</si>
  <si>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</si>
  <si>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</si>
  <si>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</si>
  <si>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</si>
  <si>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</si>
  <si>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</si>
  <si>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</si>
  <si>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</si>
  <si>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</si>
  <si>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</si>
  <si>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</si>
  <si>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</si>
  <si>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</si>
  <si>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</si>
  <si>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</si>
  <si>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</si>
  <si>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</si>
  <si>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</si>
  <si>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</si>
  <si>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</si>
  <si>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</si>
  <si>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</si>
  <si>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</si>
  <si>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</si>
  <si>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</si>
  <si>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</si>
  <si>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</si>
  <si>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</si>
  <si>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</si>
  <si>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</si>
  <si>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</si>
  <si>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</si>
  <si>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</si>
  <si>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</si>
  <si>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</si>
  <si>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</si>
  <si>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</si>
  <si>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</si>
  <si>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</si>
  <si>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</si>
  <si>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</si>
  <si>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</si>
  <si>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</si>
  <si>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</si>
  <si>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</si>
  <si>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</si>
  <si>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</si>
  <si>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</si>
  <si>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</si>
  <si>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</si>
  <si>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</si>
  <si>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</si>
  <si>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</si>
  <si>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</si>
  <si>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</si>
  <si>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</si>
  <si>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</si>
  <si>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</si>
  <si>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</si>
  <si>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</si>
  <si>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</si>
  <si>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</si>
  <si>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</si>
  <si>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</si>
  <si>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</si>
  <si>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</si>
  <si>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</si>
  <si>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</si>
  <si>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</si>
  <si>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</si>
  <si>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</si>
  <si>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</si>
  <si>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</si>
  <si>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</si>
  <si>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</si>
  <si>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</si>
  <si>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</si>
  <si>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</si>
  <si>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</si>
  <si>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</si>
  <si>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</si>
  <si>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</si>
  <si>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</si>
  <si>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</si>
  <si>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</si>
  <si>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</si>
  <si>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</si>
  <si>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</si>
  <si>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</si>
  <si>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</si>
  <si>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</si>
  <si>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</si>
  <si>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</si>
  <si>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</si>
  <si>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</si>
  <si>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</si>
  <si>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</si>
  <si>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</si>
  <si>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</si>
  <si>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</si>
  <si>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</si>
  <si>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</si>
  <si>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</si>
  <si>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</si>
  <si>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</si>
  <si>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</si>
  <si>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</si>
  <si>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</si>
  <si>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</si>
  <si>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</si>
  <si>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</si>
  <si>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</si>
  <si>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</si>
  <si>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</si>
  <si>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</si>
  <si>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</si>
  <si>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</si>
  <si>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</si>
  <si>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</si>
  <si>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</si>
  <si>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</si>
  <si>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</si>
  <si>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</si>
  <si>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</si>
  <si>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</si>
  <si>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</si>
  <si>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</si>
  <si>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</si>
  <si>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</si>
  <si>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</si>
  <si>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</si>
  <si>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</si>
  <si>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</si>
  <si>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</si>
  <si>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</si>
  <si>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</si>
  <si>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</si>
  <si>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</si>
  <si>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</si>
  <si>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</si>
  <si>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</si>
  <si>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</si>
  <si>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</si>
  <si>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</si>
  <si>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</si>
  <si>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</si>
  <si>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</si>
  <si>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</si>
  <si>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</si>
  <si>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</si>
  <si>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</si>
  <si>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</si>
  <si>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</si>
  <si>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</si>
  <si>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</si>
  <si>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</si>
  <si>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</si>
  <si>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</si>
  <si>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</si>
  <si>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</si>
  <si>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</si>
  <si>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</si>
  <si>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</si>
  <si>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</si>
  <si>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</si>
  <si>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</si>
  <si>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</si>
  <si>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</si>
  <si>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</si>
  <si>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</si>
  <si>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</si>
  <si>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</si>
  <si>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</si>
  <si>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</si>
  <si>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</si>
  <si>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</si>
  <si>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</si>
  <si>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</si>
  <si>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</si>
  <si>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</si>
  <si>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</si>
  <si>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</si>
  <si>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</si>
  <si>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</si>
  <si>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</si>
  <si>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</si>
  <si>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</si>
  <si>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</si>
  <si>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</si>
  <si>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</si>
  <si>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</si>
  <si>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</si>
  <si>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</si>
  <si>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</si>
  <si>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</si>
  <si>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</si>
  <si>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</si>
  <si>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</si>
  <si>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</si>
  <si>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</si>
  <si>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</si>
  <si>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</si>
  <si>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</si>
  <si>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</si>
  <si>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</si>
  <si>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</si>
  <si>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</si>
  <si>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</si>
  <si>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</si>
  <si>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</si>
  <si>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</si>
  <si>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</si>
  <si>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</si>
  <si>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</si>
  <si>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</si>
  <si>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</si>
  <si>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</si>
  <si>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</si>
  <si>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</si>
  <si>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</si>
  <si>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</si>
  <si>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</si>
  <si>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</si>
  <si>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</si>
  <si>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</si>
  <si>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</si>
  <si>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</si>
  <si>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</si>
  <si>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</si>
  <si>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</si>
  <si>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</si>
  <si>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</si>
  <si>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</si>
  <si>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</si>
  <si>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</si>
  <si>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</si>
  <si>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</si>
  <si>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</si>
  <si>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</si>
  <si>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</si>
  <si>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</si>
  <si>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</si>
  <si>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</si>
  <si>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</si>
  <si>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</si>
  <si>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</si>
  <si>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</si>
  <si>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</si>
  <si>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</si>
  <si>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</si>
  <si>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</si>
  <si>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</si>
  <si>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</si>
  <si>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</si>
  <si>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</si>
  <si>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</si>
  <si>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</si>
  <si>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</si>
  <si>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</si>
  <si>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</si>
  <si>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</si>
  <si>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</si>
  <si>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</si>
  <si>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</si>
  <si>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</si>
  <si>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</si>
  <si>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</si>
  <si>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</si>
  <si>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</si>
  <si>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</si>
  <si>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</si>
  <si>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</si>
  <si>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</si>
  <si>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</si>
  <si>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</si>
  <si>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</si>
  <si>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</si>
  <si>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</si>
  <si>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</si>
  <si>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</si>
  <si>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</si>
  <si>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</si>
  <si>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</si>
  <si>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</si>
  <si>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</si>
  <si>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</si>
  <si>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</si>
  <si>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</si>
  <si>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</si>
  <si>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</si>
  <si>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</si>
  <si>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</si>
  <si>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</si>
  <si>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</si>
  <si>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</si>
  <si>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</si>
  <si>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</si>
  <si>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</si>
  <si>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</si>
  <si>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</si>
  <si>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</si>
  <si>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</si>
  <si>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</si>
  <si>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</si>
  <si>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</si>
  <si>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</si>
  <si>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</si>
  <si>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</si>
  <si>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</si>
  <si>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</si>
  <si>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</si>
  <si>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</si>
  <si>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</si>
  <si>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</si>
  <si>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</si>
  <si>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</si>
  <si>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</si>
  <si>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</si>
  <si>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</si>
  <si>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</si>
  <si>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</si>
  <si>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</si>
  <si>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</si>
  <si>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</si>
  <si>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</si>
  <si>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</si>
  <si>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</si>
  <si>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</si>
  <si>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</si>
  <si>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</si>
  <si>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</si>
  <si>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</si>
  <si>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</si>
  <si>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</si>
  <si>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</si>
  <si>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</si>
  <si>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</si>
  <si>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</si>
  <si>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</si>
  <si>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</si>
  <si>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</si>
  <si>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</si>
  <si>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</si>
  <si>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</si>
  <si>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</si>
  <si>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</si>
  <si>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</si>
  <si>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</si>
  <si>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</si>
  <si>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</si>
  <si>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</si>
  <si>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</si>
  <si>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</si>
  <si>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</si>
  <si>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</si>
  <si>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</si>
  <si>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</si>
  <si>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</si>
  <si>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</si>
  <si>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</si>
  <si>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</si>
  <si>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</si>
  <si>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</si>
  <si>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</si>
  <si>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</si>
  <si>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</si>
  <si>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</si>
  <si>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</si>
  <si>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</si>
  <si>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</si>
  <si>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</si>
  <si>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</si>
  <si>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</si>
  <si>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</si>
  <si>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</si>
  <si>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</si>
  <si>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</si>
  <si>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</si>
  <si>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</si>
  <si>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</si>
  <si>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</si>
  <si>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</si>
  <si>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</si>
  <si>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</si>
  <si>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</si>
  <si>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</si>
  <si>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</si>
  <si>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</si>
  <si>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</si>
  <si>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</si>
  <si>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</si>
  <si>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</si>
  <si>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</si>
  <si>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</si>
  <si>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</si>
  <si>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</si>
  <si>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</si>
  <si>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</si>
  <si>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</si>
  <si>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</si>
  <si>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</si>
  <si>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</si>
  <si>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</si>
  <si>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</si>
  <si>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</si>
  <si>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</si>
  <si>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</si>
  <si>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</si>
  <si>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</si>
  <si>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</si>
  <si>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</si>
  <si>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</si>
  <si>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</si>
  <si>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</si>
  <si>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</si>
  <si>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</si>
  <si>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</si>
  <si>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</si>
  <si>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</si>
  <si>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</si>
  <si>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</si>
  <si>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</si>
  <si>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</si>
  <si>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</si>
  <si>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</si>
  <si>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</si>
  <si>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</si>
  <si>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</si>
  <si>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</si>
  <si>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</si>
  <si>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</si>
  <si>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</si>
  <si>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</si>
  <si>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</si>
  <si>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</si>
  <si>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</si>
  <si>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</si>
  <si>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</si>
  <si>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</si>
  <si>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</si>
  <si>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</si>
  <si>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</si>
  <si>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</si>
  <si>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</si>
  <si>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</si>
  <si>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</si>
  <si>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</si>
  <si>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</si>
  <si>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</si>
  <si>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</si>
  <si>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</si>
  <si>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</si>
  <si>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</si>
  <si>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</si>
  <si>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</si>
  <si>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</si>
  <si>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</si>
  <si>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</si>
  <si>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</si>
  <si>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</si>
  <si>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</si>
  <si>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</si>
  <si>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</si>
  <si>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</si>
  <si>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</si>
  <si>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</si>
  <si>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</si>
  <si>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</si>
  <si>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</si>
  <si>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</si>
  <si>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</si>
  <si>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</si>
  <si>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</si>
  <si>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</si>
  <si>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</si>
  <si>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</si>
  <si>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</si>
  <si>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</si>
  <si>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</si>
  <si>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</si>
  <si>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</si>
  <si>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</si>
  <si>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</si>
  <si>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</si>
  <si>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</si>
  <si>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</si>
  <si>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</si>
  <si>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</si>
  <si>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</si>
  <si>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</si>
  <si>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</si>
  <si>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</si>
  <si>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</si>
  <si>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</si>
  <si>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</si>
  <si>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</si>
  <si>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</si>
  <si>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</si>
  <si>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</si>
  <si>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</si>
  <si>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</si>
  <si>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</si>
  <si>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</si>
  <si>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</si>
  <si>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</si>
  <si>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</si>
  <si>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</si>
  <si>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</si>
  <si>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</si>
  <si>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</si>
  <si>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</si>
  <si>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</si>
  <si>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</si>
  <si>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</si>
  <si>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</si>
  <si>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</si>
  <si>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</si>
  <si>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</si>
  <si>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</si>
  <si>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</si>
  <si>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</si>
  <si>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</si>
  <si>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</si>
  <si>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</si>
  <si>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</si>
  <si>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</si>
  <si>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</si>
  <si>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</si>
  <si>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</si>
  <si>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</si>
  <si>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</si>
  <si>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</si>
  <si>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</si>
  <si>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</si>
  <si>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</si>
  <si>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</si>
  <si>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</si>
  <si>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</si>
  <si>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</si>
  <si>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</si>
  <si>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</si>
  <si>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</si>
  <si>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</si>
  <si>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</si>
  <si>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</si>
  <si>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</si>
  <si>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</si>
  <si>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</si>
  <si>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</si>
  <si>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</si>
  <si>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</si>
  <si>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</si>
  <si>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</si>
  <si>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</si>
  <si>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</si>
  <si>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</si>
  <si>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</si>
  <si>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</si>
  <si>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</si>
  <si>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</si>
  <si>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</si>
  <si>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</si>
  <si>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</si>
  <si>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</si>
  <si>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</si>
  <si>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</si>
  <si>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</si>
  <si>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</si>
  <si>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</si>
  <si>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</si>
  <si>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</si>
  <si>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</si>
  <si>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</si>
  <si>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</si>
  <si>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</si>
  <si>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</si>
  <si>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</si>
  <si>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</si>
  <si>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</si>
  <si>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</si>
  <si>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</si>
  <si>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</si>
  <si>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</si>
  <si>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</si>
  <si>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</si>
  <si>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</si>
  <si>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</si>
  <si>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</si>
  <si>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</si>
  <si>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</si>
  <si>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</si>
  <si>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</si>
  <si>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</si>
  <si>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</si>
  <si>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</si>
  <si>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</si>
  <si>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</si>
  <si>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</si>
  <si>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</si>
  <si>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</si>
  <si>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</si>
  <si>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</si>
  <si>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</si>
  <si>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</si>
  <si>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</si>
  <si>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</si>
  <si>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</si>
  <si>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</si>
  <si>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</si>
  <si>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</si>
  <si>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</si>
  <si>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</si>
  <si>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</si>
  <si>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</si>
  <si>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</si>
  <si>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</si>
  <si>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</si>
  <si>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</si>
  <si>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</si>
  <si>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</si>
  <si>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</si>
  <si>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</si>
  <si>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</si>
  <si>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</si>
  <si>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</si>
  <si>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</si>
  <si>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</si>
  <si>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</si>
  <si>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</si>
  <si>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</si>
  <si>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</si>
  <si>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</si>
  <si>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</si>
  <si>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</si>
  <si>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</si>
  <si>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</si>
  <si>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</si>
  <si>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</si>
  <si>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</si>
  <si>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</si>
  <si>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</si>
  <si>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</si>
  <si>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</si>
  <si>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</si>
  <si>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</si>
  <si>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</si>
  <si>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</si>
  <si>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</si>
  <si>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</si>
  <si>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</si>
  <si>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</si>
  <si>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</si>
  <si>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</si>
  <si>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</si>
  <si>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</si>
  <si>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</si>
  <si>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</si>
  <si>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</si>
  <si>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</si>
  <si>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</si>
  <si>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</si>
  <si>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</si>
  <si>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</si>
  <si>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</si>
  <si>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</si>
  <si>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</si>
  <si>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</si>
  <si>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</si>
  <si>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</si>
  <si>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</si>
  <si>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</si>
  <si>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</si>
  <si>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</si>
  <si>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</si>
  <si>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</si>
  <si>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</si>
  <si>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</si>
  <si>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</si>
  <si>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</si>
  <si>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</si>
  <si>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</si>
  <si>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</si>
  <si>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</si>
  <si>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</si>
  <si>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</si>
  <si>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</si>
  <si>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</si>
  <si>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</si>
  <si>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</si>
  <si>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</si>
  <si>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</si>
  <si>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</si>
  <si>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</si>
  <si>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</si>
  <si>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</si>
  <si>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</si>
  <si>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</si>
  <si>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</si>
  <si>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</si>
  <si>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</si>
  <si>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</si>
  <si>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</si>
  <si>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</si>
  <si>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</si>
  <si>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</si>
  <si>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</si>
  <si>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</si>
  <si>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</si>
  <si>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</si>
  <si>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</si>
  <si>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</si>
  <si>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</si>
  <si>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</si>
  <si>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</si>
  <si>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</si>
  <si>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</si>
  <si>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</si>
  <si>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</si>
  <si>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</si>
  <si>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</si>
  <si>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</si>
  <si>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</si>
  <si>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</si>
  <si>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</si>
  <si>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</si>
  <si>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</si>
  <si>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</si>
  <si>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</si>
  <si>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</si>
  <si>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</si>
  <si>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</si>
  <si>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</si>
  <si>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</si>
  <si>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</si>
  <si>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</si>
  <si>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</si>
  <si>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</si>
  <si>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</si>
  <si>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</si>
  <si>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</si>
  <si>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</si>
  <si>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</si>
  <si>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</si>
  <si>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</si>
  <si>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</si>
  <si>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</si>
  <si>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</si>
  <si>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</si>
  <si>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</si>
  <si>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</si>
  <si>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</si>
  <si>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</si>
  <si>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</si>
  <si>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</si>
  <si>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</si>
  <si>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</si>
  <si>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</si>
  <si>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</si>
  <si>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</si>
  <si>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</si>
  <si>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</si>
  <si>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</si>
  <si>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</si>
  <si>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</si>
  <si>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</si>
  <si>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</si>
  <si>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</si>
  <si>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</si>
  <si>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</si>
  <si>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</si>
  <si>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</si>
  <si>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</si>
  <si>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</si>
  <si>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</si>
  <si>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</si>
  <si>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</si>
  <si>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</si>
  <si>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</si>
  <si>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</si>
  <si>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</si>
  <si>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</si>
  <si>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</si>
  <si>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</si>
  <si>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</si>
  <si>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</si>
  <si>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</si>
  <si>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</si>
  <si>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</si>
  <si>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</si>
  <si>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</si>
  <si>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</si>
  <si>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</si>
  <si>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</si>
  <si>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</si>
  <si>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</si>
  <si>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</si>
  <si>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</si>
  <si>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</si>
  <si>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</si>
  <si>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</si>
  <si>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</si>
  <si>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</si>
  <si>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</si>
  <si>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</si>
  <si>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</si>
  <si>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</si>
  <si>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</si>
  <si>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</si>
  <si>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</si>
  <si>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</si>
  <si>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</si>
  <si>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</si>
  <si>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</si>
  <si>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</si>
  <si>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</si>
  <si>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</si>
  <si>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</si>
  <si>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</si>
  <si>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</si>
  <si>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</si>
  <si>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</si>
  <si>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</si>
  <si>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</si>
  <si>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</si>
  <si>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</si>
  <si>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</si>
  <si>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</si>
  <si>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</si>
  <si>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</si>
  <si>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</si>
  <si>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</si>
  <si>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</si>
  <si>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</si>
  <si>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</si>
  <si>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</si>
  <si>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</si>
  <si>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</si>
  <si>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</si>
  <si>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</si>
  <si>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</si>
  <si>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</si>
  <si>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</si>
  <si>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</si>
  <si>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</si>
  <si>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</si>
  <si>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</si>
  <si>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</si>
  <si>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</si>
  <si>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</si>
  <si>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</si>
  <si>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</si>
  <si>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</si>
  <si>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</si>
  <si>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</si>
  <si>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</si>
  <si>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</si>
  <si>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</si>
  <si>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</si>
  <si>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</si>
  <si>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</si>
  <si>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</si>
  <si>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</si>
  <si>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</si>
  <si>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</si>
  <si>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</si>
  <si>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</si>
  <si>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</si>
  <si>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</si>
  <si>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</si>
  <si>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</si>
  <si>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</si>
  <si>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</si>
  <si>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</si>
  <si>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</si>
  <si>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</si>
  <si>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</si>
  <si>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</si>
  <si>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</si>
  <si>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</si>
  <si>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</si>
  <si>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</si>
  <si>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</si>
  <si>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</si>
  <si>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</si>
  <si>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</si>
  <si>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</si>
  <si>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</si>
  <si>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</si>
  <si>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</si>
  <si>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</si>
  <si>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</si>
  <si>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</si>
  <si>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</si>
  <si>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</si>
  <si>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</si>
  <si>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</si>
  <si>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</si>
  <si>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</si>
  <si>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</si>
  <si>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</si>
  <si>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</si>
  <si>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</si>
  <si>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</si>
  <si>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</si>
  <si>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</si>
  <si>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</si>
  <si>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</si>
  <si>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</si>
  <si>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</si>
  <si>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</si>
  <si>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</si>
  <si>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</si>
  <si>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</si>
  <si>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</si>
  <si>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</si>
  <si>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</si>
  <si>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</si>
  <si>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</si>
  <si>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</si>
  <si>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</si>
  <si>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</si>
  <si>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</si>
  <si>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</si>
  <si>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</si>
  <si>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</si>
  <si>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</si>
  <si>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</si>
  <si>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</si>
  <si>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</si>
  <si>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</si>
  <si>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</si>
  <si>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</si>
  <si>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</si>
  <si>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</si>
  <si>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</si>
  <si>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</si>
  <si>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</si>
  <si>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</si>
  <si>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</si>
  <si>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</si>
  <si>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</si>
  <si>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</si>
  <si>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</si>
  <si>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</si>
  <si>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</si>
  <si>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</si>
  <si>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</si>
  <si>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</si>
  <si>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</si>
  <si>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</si>
  <si>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</si>
  <si>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</si>
  <si>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</si>
  <si>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</si>
  <si>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</si>
  <si>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</si>
  <si>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</si>
  <si>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</si>
  <si>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</si>
  <si>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</si>
  <si>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</si>
  <si>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</si>
  <si>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</si>
  <si>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</si>
  <si>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</si>
  <si>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</si>
  <si>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</si>
  <si>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</si>
  <si>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</si>
  <si>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</si>
  <si>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</si>
  <si>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</si>
  <si>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</si>
  <si>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</si>
  <si>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</si>
  <si>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</si>
  <si>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</si>
  <si>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</si>
  <si>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</si>
  <si>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</si>
  <si>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</si>
  <si>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</si>
  <si>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</si>
  <si>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</si>
  <si>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</si>
  <si>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</si>
  <si>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</si>
  <si>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</si>
  <si>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</si>
  <si>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</si>
  <si>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</si>
  <si>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</si>
  <si>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</si>
  <si>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</si>
  <si>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</si>
  <si>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</si>
  <si>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</si>
  <si>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</si>
  <si>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</si>
  <si>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</si>
  <si>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</si>
  <si>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</si>
  <si>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</si>
  <si>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</si>
  <si>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</si>
  <si>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</si>
  <si>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</si>
  <si>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</si>
  <si>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</si>
  <si>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</si>
  <si>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</si>
  <si>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</si>
  <si>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</si>
  <si>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</si>
  <si>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</si>
  <si>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</si>
  <si>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</si>
  <si>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</si>
  <si>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</si>
  <si>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</si>
  <si>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</si>
  <si>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</si>
  <si>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</si>
  <si>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</si>
  <si>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</si>
  <si>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</si>
  <si>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</si>
  <si>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</si>
  <si>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</si>
  <si>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</si>
  <si>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</si>
  <si>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</si>
  <si>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</si>
  <si>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</si>
  <si>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</si>
  <si>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</si>
  <si>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</si>
  <si>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</si>
  <si>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</si>
  <si>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</si>
  <si>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</si>
  <si>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</si>
  <si>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</si>
  <si>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</si>
  <si>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</si>
  <si>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</si>
  <si>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</si>
  <si>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</si>
  <si>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</si>
  <si>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</si>
  <si>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</si>
  <si>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</si>
  <si>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</si>
  <si>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</si>
  <si>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</si>
  <si>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</si>
  <si>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</si>
  <si>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</si>
  <si>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</si>
  <si>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</si>
  <si>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</si>
  <si>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</si>
  <si>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</si>
  <si>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</si>
  <si>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</si>
  <si>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</si>
  <si>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</si>
  <si>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</si>
  <si>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</si>
  <si>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</si>
  <si>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</si>
  <si>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</si>
  <si>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</si>
  <si>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</si>
  <si>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</si>
  <si>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</si>
  <si>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</si>
  <si>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</si>
  <si>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</si>
  <si>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</si>
  <si>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</si>
  <si>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</si>
  <si>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</si>
  <si>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</si>
  <si>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</si>
  <si>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</si>
  <si>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</si>
  <si>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</si>
  <si>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</si>
  <si>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</si>
  <si>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</si>
  <si>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</si>
  <si>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</si>
  <si>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</si>
  <si>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</si>
  <si>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</si>
  <si>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</si>
  <si>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</si>
  <si>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</si>
  <si>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</si>
  <si>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</si>
  <si>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</si>
  <si>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</si>
  <si>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</si>
  <si>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</si>
  <si>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</si>
  <si>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</si>
  <si>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</si>
  <si>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</si>
  <si>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</si>
  <si>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</si>
  <si>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</si>
  <si>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</si>
  <si>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</si>
  <si>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</si>
  <si>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</si>
  <si>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</si>
  <si>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</si>
  <si>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</si>
  <si>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</si>
  <si>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</si>
  <si>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</si>
  <si>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</si>
  <si>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</si>
  <si>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</si>
  <si>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</si>
  <si>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</si>
  <si>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</si>
  <si>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</si>
  <si>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</si>
  <si>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</si>
  <si>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</si>
  <si>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</si>
  <si>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</si>
  <si>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</si>
  <si>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</si>
  <si>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</si>
  <si>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</si>
  <si>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</si>
  <si>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</si>
  <si>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</si>
  <si>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</si>
  <si>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</si>
  <si>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</si>
  <si>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</si>
  <si>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</si>
  <si>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</si>
  <si>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</si>
  <si>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</si>
  <si>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</si>
  <si>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</si>
  <si>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</si>
  <si>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</si>
  <si>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</si>
  <si>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</si>
  <si>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</si>
  <si>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</si>
  <si>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</si>
  <si>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</si>
  <si>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</si>
  <si>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</si>
  <si>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</si>
  <si>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</si>
  <si>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</si>
  <si>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</si>
  <si>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</si>
  <si>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</si>
  <si>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</si>
  <si>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</si>
  <si>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</si>
  <si>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</si>
  <si>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</si>
  <si>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</si>
  <si>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</si>
  <si>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</si>
  <si>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</si>
  <si>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</si>
  <si>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</si>
  <si>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</si>
  <si>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</si>
  <si>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</si>
  <si>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</si>
  <si>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</si>
  <si>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</si>
  <si>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</si>
  <si>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</si>
  <si>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</si>
  <si>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</si>
  <si>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</si>
  <si>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</si>
  <si>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</si>
  <si>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</si>
  <si>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</si>
  <si>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</si>
  <si>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</si>
  <si>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</si>
  <si>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</si>
  <si>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</si>
  <si>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</si>
  <si>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</si>
  <si>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</si>
  <si>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</si>
  <si>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</si>
  <si>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</si>
  <si>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</si>
  <si>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</si>
  <si>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</si>
  <si>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</si>
  <si>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</si>
  <si>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</si>
  <si>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</si>
  <si>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</si>
  <si>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</si>
  <si>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</si>
  <si>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</si>
  <si>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</si>
  <si>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</si>
  <si>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</si>
  <si>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</si>
  <si>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</si>
  <si>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</si>
  <si>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</si>
  <si>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</si>
  <si>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</si>
  <si>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</si>
  <si>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</si>
  <si>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</si>
  <si>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</si>
  <si>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</si>
  <si>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</si>
  <si>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</si>
  <si>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</si>
  <si>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</si>
  <si>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</si>
  <si>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</si>
  <si>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</si>
  <si>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</si>
  <si>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</si>
  <si>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</si>
  <si>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</si>
  <si>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</si>
  <si>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</si>
  <si>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</si>
  <si>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</si>
  <si>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</si>
  <si>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</si>
  <si>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</si>
  <si>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</si>
  <si>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</si>
  <si>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</si>
  <si>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</si>
  <si>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</si>
  <si>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</si>
  <si>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</si>
  <si>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</si>
  <si>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</si>
  <si>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</si>
  <si>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</si>
  <si>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</si>
  <si>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</si>
  <si>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</si>
  <si>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</si>
  <si>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</si>
  <si>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</si>
  <si>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</si>
  <si>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</si>
  <si>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</si>
  <si>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</si>
  <si>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</si>
  <si>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</si>
  <si>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</si>
  <si>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</si>
  <si>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</si>
  <si>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</si>
  <si>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</si>
  <si>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</si>
  <si>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</si>
  <si>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</si>
  <si>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</si>
  <si>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</si>
  <si>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</si>
  <si>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</si>
  <si>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</si>
  <si>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</si>
  <si>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</si>
  <si>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</si>
  <si>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</si>
  <si>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</si>
  <si>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</si>
  <si>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</si>
  <si>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</si>
  <si>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</si>
  <si>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</si>
  <si>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</si>
  <si>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</si>
  <si>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</si>
  <si>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</si>
  <si>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</si>
  <si>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</si>
  <si>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</si>
  <si>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</si>
  <si>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</si>
  <si>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</si>
  <si>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</si>
  <si>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</si>
  <si>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</si>
  <si>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</si>
  <si>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</si>
  <si>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</si>
  <si>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</si>
  <si>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</si>
  <si>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</si>
  <si>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</si>
  <si>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</si>
  <si>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</si>
  <si>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</si>
  <si>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</si>
  <si>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</si>
  <si>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</si>
  <si>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</si>
  <si>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</si>
  <si>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</si>
  <si>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</si>
  <si>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</si>
  <si>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</si>
  <si>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</si>
  <si>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</si>
  <si>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</si>
  <si>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</si>
  <si>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</si>
  <si>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</si>
  <si>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</si>
  <si>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</si>
  <si>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</si>
  <si>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</si>
  <si>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</si>
  <si>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</si>
  <si>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</si>
  <si>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</si>
  <si>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</si>
  <si>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</si>
  <si>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</si>
  <si>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</si>
  <si>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</si>
  <si>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</si>
  <si>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</si>
  <si>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</si>
  <si>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</si>
  <si>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</si>
  <si>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</si>
  <si>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</si>
  <si>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</si>
  <si>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</si>
  <si>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</si>
  <si>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</si>
  <si>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</si>
  <si>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</si>
  <si>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</si>
  <si>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</si>
  <si>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</si>
  <si>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</si>
  <si>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</si>
  <si>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</si>
  <si>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</si>
  <si>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</si>
  <si>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</si>
  <si>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</si>
  <si>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</si>
  <si>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</si>
  <si>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</si>
  <si>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</si>
  <si>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</si>
  <si>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</si>
  <si>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</si>
  <si>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</si>
  <si>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</si>
  <si>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</si>
  <si>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</si>
  <si>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</si>
  <si>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</si>
  <si>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</si>
  <si>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</si>
  <si>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</si>
  <si>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</si>
  <si>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</si>
  <si>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</si>
  <si>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</si>
  <si>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</si>
  <si>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</si>
  <si>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</si>
  <si>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</si>
  <si>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</si>
  <si>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</si>
  <si>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</si>
  <si>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</si>
  <si>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</si>
  <si>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</si>
  <si>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</si>
  <si>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</si>
  <si>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</si>
  <si>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</si>
  <si>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</si>
  <si>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</si>
  <si>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</si>
  <si>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</si>
  <si>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</si>
  <si>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</si>
  <si>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</si>
  <si>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</si>
  <si>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</si>
  <si>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</si>
  <si>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</si>
  <si>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</si>
  <si>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</si>
  <si>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</si>
  <si>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</si>
  <si>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</si>
  <si>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</si>
  <si>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</si>
  <si>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</si>
  <si>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</si>
  <si>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</si>
  <si>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</si>
  <si>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</si>
  <si>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</si>
  <si>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</si>
  <si>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</si>
  <si>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</si>
  <si>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</si>
  <si>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</si>
  <si>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</si>
  <si>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</si>
  <si>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</si>
  <si>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</si>
  <si>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</si>
  <si>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</si>
  <si>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</si>
  <si>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</si>
  <si>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</si>
  <si>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</si>
  <si>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</si>
  <si>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</si>
  <si>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</si>
  <si>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</si>
  <si>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</si>
  <si>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</si>
  <si>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</si>
  <si>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</si>
  <si>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</si>
  <si>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</si>
  <si>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</si>
  <si>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</si>
  <si>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</si>
  <si>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</si>
  <si>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</si>
  <si>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</si>
  <si>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</si>
  <si>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</si>
  <si>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</si>
  <si>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</si>
  <si>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</si>
  <si>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</si>
  <si>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</si>
  <si>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</si>
  <si>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</si>
  <si>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</si>
  <si>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</si>
  <si>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</si>
  <si>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</si>
  <si>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</si>
  <si>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</si>
  <si>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</si>
  <si>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</si>
  <si>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</si>
  <si>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</si>
  <si>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</si>
  <si>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</si>
  <si>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</si>
  <si>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</si>
  <si>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</si>
  <si>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</si>
  <si>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</si>
  <si>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</si>
  <si>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</si>
  <si>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</si>
  <si>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</si>
  <si>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</si>
  <si>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</si>
  <si>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</si>
  <si>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</si>
  <si>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</si>
  <si>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</si>
  <si>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</si>
  <si>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</si>
  <si>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</si>
  <si>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</si>
  <si>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</si>
  <si>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</si>
  <si>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</si>
  <si>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</si>
  <si>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</si>
  <si>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</si>
  <si>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</si>
  <si>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</si>
  <si>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</si>
  <si>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</si>
  <si>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</si>
  <si>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</si>
  <si>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</si>
  <si>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</si>
  <si>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</si>
  <si>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</si>
  <si>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</si>
  <si>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</si>
  <si>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</si>
  <si>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</si>
  <si>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</si>
  <si>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</si>
  <si>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</si>
  <si>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</si>
  <si>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</si>
  <si>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</si>
  <si>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</si>
  <si>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</si>
  <si>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</si>
  <si>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</si>
  <si>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</si>
  <si>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</si>
  <si>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</si>
  <si>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</si>
  <si>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</si>
  <si>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</si>
  <si>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</si>
  <si>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</si>
  <si>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</si>
  <si>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</si>
  <si>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</si>
  <si>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</si>
  <si>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</si>
  <si>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</si>
  <si>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</si>
  <si>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</si>
  <si>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</si>
  <si>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</si>
  <si>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</si>
  <si>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</si>
  <si>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</si>
  <si>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</si>
  <si>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</si>
  <si>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</si>
  <si>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</si>
  <si>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</si>
  <si>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</si>
  <si>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</si>
  <si>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</si>
  <si>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</si>
  <si>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</si>
  <si>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</si>
  <si>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</si>
  <si>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</si>
  <si>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</si>
  <si>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</si>
  <si>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</si>
  <si>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</si>
  <si>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</si>
  <si>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</si>
  <si>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</si>
  <si>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</si>
  <si>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</si>
  <si>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</si>
  <si>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</si>
  <si>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</si>
  <si>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</si>
  <si>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</si>
  <si>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</si>
  <si>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</si>
  <si>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</si>
  <si>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</si>
  <si>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</si>
  <si>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</si>
  <si>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</si>
  <si>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</si>
  <si>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</si>
  <si>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</si>
  <si>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</si>
  <si>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</si>
  <si>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</si>
  <si>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</si>
  <si>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</si>
  <si>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</si>
  <si>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</si>
  <si>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</si>
  <si>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</si>
  <si>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</si>
  <si>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</si>
  <si>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</si>
  <si>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</si>
  <si>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</si>
  <si>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</si>
  <si>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</si>
  <si>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</si>
  <si>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</si>
  <si>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</si>
  <si>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</si>
  <si>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</si>
  <si>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</si>
  <si>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</si>
  <si>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</si>
  <si>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</si>
  <si>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</si>
  <si>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</si>
  <si>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</si>
  <si>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</si>
  <si>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</si>
  <si>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</si>
  <si>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</si>
  <si>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</si>
  <si>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</si>
  <si>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</si>
  <si>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</si>
  <si>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</si>
  <si>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</si>
  <si>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</si>
  <si>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</si>
  <si>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</si>
  <si>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</si>
  <si>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</si>
  <si>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</si>
  <si>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</si>
  <si>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</si>
  <si>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</si>
  <si>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</si>
  <si>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</si>
  <si>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</si>
  <si>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</si>
  <si>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</si>
  <si>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</si>
  <si>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</si>
  <si>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</si>
  <si>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</si>
  <si>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</si>
  <si>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</si>
  <si>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</si>
  <si>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</si>
  <si>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</si>
  <si>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</si>
  <si>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</si>
  <si>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</si>
  <si>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</si>
  <si>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</si>
  <si>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</si>
  <si>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</si>
  <si>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</si>
  <si>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</si>
  <si>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</si>
  <si>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</si>
  <si>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</si>
  <si>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</si>
  <si>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</si>
  <si>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</si>
  <si>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</si>
  <si>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</si>
  <si>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</si>
  <si>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</si>
  <si>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</si>
  <si>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</si>
  <si>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</si>
  <si>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</si>
  <si>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</si>
  <si>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</si>
  <si>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</si>
  <si>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</si>
  <si>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</si>
  <si>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</si>
  <si>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</si>
  <si>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</si>
  <si>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</si>
  <si>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</si>
  <si>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</si>
  <si>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</si>
  <si>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</si>
  <si>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</si>
  <si>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</si>
  <si>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</si>
  <si>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</si>
  <si>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</si>
  <si>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</si>
  <si>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</si>
  <si>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</si>
  <si>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</si>
  <si>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</si>
  <si>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</si>
  <si>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</si>
  <si>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</si>
  <si>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</si>
  <si>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</si>
  <si>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</si>
  <si>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</si>
  <si>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</si>
  <si>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</si>
  <si>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</si>
  <si>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</si>
  <si>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</si>
  <si>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</si>
  <si>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</si>
  <si>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</si>
  <si>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</si>
  <si>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</si>
  <si>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</si>
  <si>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</si>
  <si>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</si>
  <si>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</si>
  <si>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</si>
  <si>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</si>
  <si>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</si>
  <si>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</si>
  <si>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</si>
  <si>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</si>
  <si>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</si>
  <si>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</si>
  <si>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</si>
  <si>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</si>
  <si>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</si>
  <si>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</si>
  <si>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</si>
  <si>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</si>
  <si>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</si>
  <si>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</si>
  <si>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</si>
  <si>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</si>
  <si>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</si>
  <si>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</si>
  <si>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</si>
  <si>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</si>
  <si>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</si>
  <si>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</si>
  <si>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</si>
  <si>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</si>
  <si>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</si>
  <si>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</si>
  <si>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</si>
  <si>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</si>
  <si>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</si>
  <si>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</si>
  <si>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</si>
  <si>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</si>
  <si>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</si>
  <si>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</si>
  <si>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</si>
  <si>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</si>
  <si>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</si>
  <si>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</si>
  <si>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</si>
  <si>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</si>
  <si>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</si>
  <si>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</si>
  <si>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</si>
  <si>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</si>
  <si>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</si>
  <si>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</si>
  <si>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</si>
  <si>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</si>
  <si>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</si>
  <si>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</si>
  <si>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</si>
  <si>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</si>
  <si>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</si>
  <si>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</si>
  <si>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</si>
  <si>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</si>
  <si>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</si>
  <si>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</si>
  <si>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</si>
  <si>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</si>
  <si>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</si>
  <si>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</si>
  <si>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</si>
  <si>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</si>
  <si>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</si>
  <si>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</si>
  <si>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</si>
  <si>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</si>
  <si>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</si>
  <si>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</si>
  <si>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</si>
  <si>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</si>
  <si>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</si>
  <si>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</si>
  <si>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</si>
  <si>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</si>
  <si>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</si>
  <si>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</si>
  <si>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</si>
  <si>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</si>
  <si>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</si>
  <si>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</si>
  <si>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</si>
  <si>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</si>
  <si>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</si>
  <si>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</si>
  <si>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</si>
  <si>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</si>
  <si>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</si>
  <si>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</si>
  <si>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</si>
  <si>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</si>
  <si>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</si>
  <si>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</si>
  <si>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</si>
  <si>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</si>
  <si>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</si>
  <si>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</si>
  <si>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</si>
  <si>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</si>
  <si>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</si>
  <si>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</si>
  <si>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</si>
  <si>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</si>
  <si>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</si>
  <si>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</si>
  <si>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</si>
  <si>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</si>
  <si>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</si>
  <si>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</si>
  <si>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</si>
  <si>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</si>
  <si>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</si>
  <si>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</si>
  <si>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</si>
  <si>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</si>
  <si>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</si>
  <si>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</si>
  <si>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</si>
  <si>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</si>
  <si>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</si>
  <si>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</si>
  <si>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</si>
  <si>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</si>
  <si>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</si>
  <si>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</si>
  <si>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</si>
  <si>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</si>
  <si>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</si>
  <si>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</si>
  <si>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</si>
  <si>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</si>
  <si>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</si>
  <si>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</si>
  <si>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</si>
  <si>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</si>
  <si>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</si>
  <si>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</si>
  <si>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</si>
  <si>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</si>
  <si>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</si>
  <si>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</si>
  <si>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</si>
  <si>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</si>
  <si>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</si>
  <si>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</si>
  <si>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</si>
  <si>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</si>
  <si>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</si>
  <si>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</si>
  <si>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</si>
  <si>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</si>
  <si>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</si>
  <si>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</si>
  <si>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</si>
  <si>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</si>
  <si>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</si>
  <si>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</si>
  <si>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</si>
  <si>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</si>
  <si>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</si>
  <si>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</si>
  <si>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</si>
  <si>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</si>
  <si>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</si>
  <si>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</si>
  <si>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</si>
  <si>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</si>
  <si>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</si>
  <si>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</si>
  <si>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</si>
  <si>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</si>
  <si>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</si>
  <si>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</si>
  <si>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</si>
  <si>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</si>
  <si>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</si>
  <si>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</si>
  <si>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</si>
  <si>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</si>
  <si>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</si>
  <si>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</si>
  <si>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</si>
  <si>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</si>
  <si>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</si>
  <si>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</si>
  <si>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</si>
  <si>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</si>
  <si>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</si>
  <si>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</si>
  <si>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</si>
  <si>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</si>
  <si>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</si>
  <si>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</si>
  <si>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</si>
  <si>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</si>
  <si>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</si>
  <si>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</si>
  <si>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</si>
  <si>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</si>
  <si>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</si>
  <si>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</si>
  <si>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</si>
  <si>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</si>
  <si>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</si>
  <si>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</si>
  <si>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</si>
  <si>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</si>
  <si>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</si>
  <si>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</si>
  <si>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</si>
  <si>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</si>
  <si>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</si>
  <si>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</si>
  <si>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</si>
  <si>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</si>
  <si>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</si>
  <si>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</si>
  <si>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</si>
  <si>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</si>
  <si>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</si>
  <si>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</si>
  <si>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</si>
  <si>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</si>
  <si>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</si>
  <si>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</si>
  <si>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</si>
  <si>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</si>
  <si>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</si>
  <si>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</si>
  <si>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</si>
  <si>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</si>
  <si>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</si>
  <si>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</si>
  <si>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</si>
  <si>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</si>
  <si>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</si>
  <si>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</si>
  <si>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</si>
  <si>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</si>
  <si>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</si>
  <si>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</si>
  <si>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</si>
  <si>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</si>
  <si>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</si>
  <si>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</si>
  <si>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</si>
  <si>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</si>
  <si>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</si>
  <si>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</si>
  <si>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</si>
  <si>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</si>
  <si>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</si>
  <si>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</si>
  <si>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</si>
  <si>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</si>
  <si>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</si>
  <si>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</si>
  <si>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</si>
  <si>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</si>
  <si>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</si>
  <si>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</si>
  <si>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</si>
  <si>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</si>
  <si>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</si>
  <si>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</si>
  <si>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</si>
  <si>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</si>
  <si>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</si>
  <si>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</si>
  <si>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</si>
  <si>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</si>
  <si>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</si>
  <si>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</si>
  <si>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</si>
  <si>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</si>
  <si>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</si>
  <si>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</si>
  <si>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</si>
  <si>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</si>
  <si>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</si>
  <si>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</si>
  <si>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</si>
  <si>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</si>
  <si>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</si>
  <si>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</si>
  <si>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</si>
  <si>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</si>
  <si>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</si>
  <si>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</si>
  <si>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</si>
  <si>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</si>
  <si>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</si>
  <si>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</si>
  <si>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</si>
  <si>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</si>
  <si>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</si>
  <si>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</si>
  <si>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</si>
  <si>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</si>
  <si>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</si>
  <si>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</si>
  <si>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</si>
  <si>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</si>
  <si>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</si>
  <si>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</si>
  <si>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</si>
  <si>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</si>
  <si>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</si>
  <si>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</si>
  <si>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</si>
  <si>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</si>
  <si>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</si>
  <si>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</si>
  <si>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</si>
  <si>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</si>
  <si>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</si>
  <si>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</si>
  <si>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</si>
  <si>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</si>
  <si>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</si>
  <si>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</si>
  <si>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</si>
  <si>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</si>
  <si>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</si>
  <si>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</si>
  <si>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</si>
  <si>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</si>
  <si>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</si>
  <si>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</si>
  <si>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</si>
  <si>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</si>
  <si>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</si>
  <si>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</si>
  <si>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</si>
  <si>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</si>
  <si>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</si>
  <si>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</si>
  <si>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</si>
  <si>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</si>
  <si>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</si>
  <si>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</si>
  <si>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</si>
  <si>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</si>
  <si>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</si>
  <si>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</si>
  <si>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</si>
  <si>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</si>
  <si>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</si>
  <si>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</si>
  <si>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</si>
  <si>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</si>
  <si>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</si>
  <si>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</si>
  <si>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</si>
  <si>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</si>
  <si>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</si>
  <si>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</si>
  <si>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</si>
  <si>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</si>
  <si>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</si>
  <si>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</si>
  <si>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</si>
  <si>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</si>
  <si>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</si>
  <si>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</si>
  <si>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</si>
  <si>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</si>
  <si>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</si>
  <si>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</si>
  <si>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</si>
  <si>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</si>
  <si>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</si>
  <si>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</si>
  <si>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</si>
  <si>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</si>
  <si>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</si>
  <si>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</si>
  <si>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</si>
  <si>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</si>
  <si>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</si>
  <si>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</si>
  <si>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</si>
  <si>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</si>
  <si>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</si>
  <si>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</si>
  <si>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</si>
  <si>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</si>
  <si>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</si>
  <si>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</si>
  <si>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</si>
  <si>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</si>
  <si>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</si>
  <si>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</si>
  <si>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</si>
  <si>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</si>
  <si>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</si>
  <si>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</si>
  <si>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</si>
  <si>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</si>
  <si>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</si>
  <si>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</si>
  <si>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</si>
  <si>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</si>
  <si>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</si>
  <si>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</si>
  <si>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</si>
  <si>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</si>
  <si>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</si>
  <si>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</si>
  <si>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</si>
  <si>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</si>
  <si>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</si>
  <si>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</si>
  <si>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</si>
  <si>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</si>
  <si>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</si>
  <si>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</si>
  <si>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</si>
  <si>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</si>
  <si>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</si>
  <si>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</si>
  <si>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</si>
  <si>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</si>
  <si>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</si>
  <si>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</si>
  <si>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</si>
  <si>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</si>
  <si>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</si>
  <si>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</si>
  <si>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</si>
  <si>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</si>
  <si>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</si>
  <si>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</si>
  <si>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</si>
  <si>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</si>
  <si>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</si>
  <si>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</si>
  <si>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</si>
  <si>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</si>
  <si>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</si>
  <si>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</si>
  <si>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</si>
  <si>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</si>
  <si>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</si>
  <si>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</si>
  <si>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</si>
  <si>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</si>
  <si>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</si>
  <si>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</si>
  <si>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</si>
  <si>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</si>
  <si>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</si>
  <si>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</si>
  <si>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</si>
  <si>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</si>
  <si>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</si>
  <si>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</si>
  <si>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</si>
  <si>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</si>
  <si>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</si>
  <si>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</si>
  <si>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</si>
  <si>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</si>
  <si>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</si>
  <si>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</si>
  <si>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</si>
  <si>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</si>
  <si>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</si>
  <si>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</si>
  <si>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</si>
  <si>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</si>
  <si>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</si>
  <si>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</si>
  <si>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</si>
  <si>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</si>
  <si>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</si>
  <si>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</si>
  <si>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</si>
  <si>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</si>
  <si>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</si>
  <si>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</si>
  <si>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</si>
  <si>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</si>
  <si>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</si>
  <si>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</si>
  <si>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</si>
  <si>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</si>
  <si>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</si>
  <si>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</si>
  <si>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</si>
  <si>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</si>
  <si>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</si>
  <si>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</si>
  <si>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</si>
  <si>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</si>
  <si>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</si>
  <si>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</si>
  <si>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</si>
  <si>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</si>
  <si>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</si>
  <si>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</si>
  <si>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</si>
  <si>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</si>
  <si>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</si>
  <si>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</si>
  <si>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</si>
  <si>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</si>
  <si>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</si>
  <si>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</si>
  <si>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</si>
  <si>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</si>
  <si>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</si>
  <si>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</si>
  <si>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</si>
  <si>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</si>
  <si>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</si>
  <si>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</si>
  <si>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</si>
  <si>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</si>
  <si>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</si>
  <si>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</si>
  <si>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</si>
  <si>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</si>
  <si>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</si>
  <si>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</si>
  <si>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</si>
  <si>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</si>
  <si>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</si>
  <si>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</si>
  <si>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</si>
  <si>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</si>
  <si>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</si>
  <si>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</si>
  <si>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</si>
  <si>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</si>
  <si>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</si>
  <si>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</si>
  <si>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</si>
  <si>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</si>
  <si>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</si>
  <si>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</si>
  <si>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</si>
  <si>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</si>
  <si>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</si>
  <si>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</si>
  <si>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</si>
  <si>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</si>
  <si>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</si>
  <si>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</si>
  <si>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</si>
  <si>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</si>
  <si>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</si>
  <si>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</si>
  <si>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</si>
  <si>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</si>
  <si>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</si>
  <si>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</si>
  <si>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</si>
  <si>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</si>
  <si>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</si>
  <si>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</si>
  <si>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</si>
  <si>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</si>
  <si>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</si>
  <si>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</si>
  <si>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</si>
  <si>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</si>
  <si>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</si>
  <si>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</si>
  <si>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</si>
  <si>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</si>
  <si>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</si>
  <si>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</si>
  <si>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</si>
  <si>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</si>
  <si>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</si>
  <si>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</si>
  <si>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</si>
  <si>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</si>
  <si>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</si>
  <si>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</si>
  <si>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</si>
  <si>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</si>
  <si>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</si>
  <si>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</si>
  <si>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</si>
  <si>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</si>
  <si>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</si>
  <si>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</si>
  <si>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</si>
  <si>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</si>
  <si>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</si>
  <si>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</si>
  <si>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</si>
  <si>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</si>
  <si>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</si>
  <si>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</si>
  <si>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</si>
  <si>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</si>
  <si>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</si>
  <si>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</si>
  <si>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</si>
  <si>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</si>
  <si>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</si>
  <si>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</si>
  <si>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</si>
  <si>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</si>
  <si>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</si>
  <si>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</si>
  <si>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</si>
  <si>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</si>
  <si>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</si>
  <si>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</si>
  <si>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</si>
  <si>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</si>
  <si>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</si>
  <si>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</si>
  <si>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</si>
  <si>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</si>
  <si>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</si>
  <si>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</si>
  <si>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</si>
  <si>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</si>
  <si>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</si>
  <si>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</si>
  <si>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</si>
  <si>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</si>
  <si>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</si>
  <si>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</si>
  <si>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</si>
  <si>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</si>
  <si>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</si>
  <si>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</si>
  <si>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</si>
  <si>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</si>
  <si>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</si>
  <si>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</si>
  <si>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</si>
  <si>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</si>
  <si>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</si>
  <si>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</si>
  <si>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</si>
  <si>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</si>
  <si>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</si>
  <si>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</si>
  <si>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</si>
  <si>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</si>
  <si>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</si>
  <si>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</si>
  <si>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</si>
  <si>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</si>
  <si>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</si>
  <si>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</si>
  <si>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</si>
  <si>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</si>
  <si>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</si>
  <si>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</si>
  <si>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</si>
  <si>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</si>
  <si>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</si>
  <si>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</si>
  <si>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</si>
  <si>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</si>
  <si>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</si>
  <si>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</si>
  <si>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</si>
  <si>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</si>
  <si>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</si>
  <si>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</si>
  <si>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</si>
  <si>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</si>
  <si>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</si>
  <si>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</si>
  <si>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</si>
  <si>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</si>
  <si>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</si>
  <si>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</si>
  <si>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</si>
  <si>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</si>
  <si>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</si>
  <si>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</si>
  <si>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</si>
  <si>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</si>
  <si>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</si>
  <si>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</si>
  <si>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</si>
  <si>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</si>
  <si>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</si>
  <si>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</si>
  <si>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</si>
  <si>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</si>
  <si>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</si>
  <si>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</si>
  <si>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</si>
  <si>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</si>
  <si>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</si>
  <si>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</si>
  <si>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</si>
  <si>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</si>
  <si>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</si>
  <si>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</si>
  <si>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</si>
  <si>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</si>
  <si>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</si>
  <si>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</si>
  <si>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</si>
  <si>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</si>
  <si>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</si>
  <si>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</si>
  <si>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</si>
  <si>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</si>
  <si>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</si>
  <si>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</si>
  <si>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</si>
  <si>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</si>
  <si>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</si>
  <si>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</si>
  <si>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</si>
  <si>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</si>
  <si>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</si>
  <si>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</si>
  <si>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</si>
  <si>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</si>
  <si>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</si>
  <si>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</si>
  <si>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</si>
  <si>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</si>
  <si>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</si>
  <si>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</si>
  <si>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</si>
  <si>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</si>
  <si>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</si>
  <si>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</si>
  <si>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</si>
  <si>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</si>
  <si>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</si>
  <si>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</si>
  <si>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</si>
  <si>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</si>
  <si>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</si>
  <si>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</si>
  <si>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</si>
  <si>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</si>
  <si>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</si>
  <si>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</si>
  <si>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</si>
  <si>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</si>
  <si>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</si>
  <si>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</si>
  <si>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</si>
  <si>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</si>
  <si>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</si>
  <si>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</si>
  <si>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</si>
  <si>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</si>
  <si>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</si>
  <si>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</si>
  <si>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</si>
  <si>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</si>
  <si>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</si>
  <si>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</si>
  <si>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</si>
  <si>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</si>
  <si>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</si>
  <si>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</si>
  <si>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</si>
  <si>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</si>
  <si>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</si>
  <si>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</si>
  <si>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</si>
  <si>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</si>
  <si>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</si>
  <si>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</si>
  <si>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</si>
  <si>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</si>
  <si>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</si>
  <si>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</si>
  <si>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</si>
  <si>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</si>
  <si>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</si>
  <si>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</si>
  <si>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</si>
  <si>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</si>
  <si>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</si>
  <si>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</si>
  <si>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</si>
  <si>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</si>
  <si>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</si>
  <si>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</si>
  <si>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</si>
  <si>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</si>
  <si>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</si>
  <si>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</si>
  <si>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</si>
  <si>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</si>
  <si>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</si>
  <si>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</si>
  <si>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</si>
  <si>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</si>
  <si>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</si>
  <si>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</si>
  <si>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</si>
  <si>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</si>
  <si>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</si>
  <si>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</si>
  <si>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</si>
  <si>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</si>
  <si>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</si>
  <si>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</si>
  <si>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</si>
  <si>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</si>
  <si>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</si>
  <si>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</si>
  <si>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</si>
  <si>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</si>
  <si>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</si>
  <si>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</si>
  <si>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</si>
  <si>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</si>
  <si>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</si>
  <si>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</si>
  <si>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</si>
  <si>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</si>
  <si>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</si>
  <si>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</si>
  <si>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</si>
  <si>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</si>
  <si>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</si>
  <si>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</si>
  <si>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</si>
  <si>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</si>
  <si>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</si>
  <si>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</si>
  <si>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</si>
  <si>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</si>
  <si>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</si>
  <si>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</si>
  <si>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</si>
  <si>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</si>
  <si>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</si>
  <si>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</si>
  <si>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</si>
  <si>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</si>
  <si>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</si>
  <si>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</si>
  <si>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</si>
  <si>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</si>
  <si>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</si>
  <si>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</si>
  <si>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</si>
  <si>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</si>
  <si>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</si>
  <si>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</si>
  <si>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</si>
  <si>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</si>
  <si>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</si>
  <si>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</si>
  <si>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</si>
  <si>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</si>
  <si>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</si>
  <si>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</si>
  <si>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</si>
  <si>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</si>
  <si>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</si>
  <si>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</si>
  <si>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</si>
  <si>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</si>
  <si>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</si>
  <si>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</si>
  <si>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</si>
  <si>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</si>
  <si>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</si>
  <si>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</si>
  <si>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</si>
  <si>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</si>
  <si>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</si>
  <si>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</si>
  <si>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</si>
  <si>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</si>
  <si>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</si>
  <si>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</si>
  <si>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</si>
  <si>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</si>
  <si>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</si>
  <si>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</si>
  <si>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</si>
  <si>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</si>
  <si>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</si>
  <si>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</si>
  <si>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</si>
  <si>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</si>
  <si>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</si>
  <si>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</si>
  <si>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</si>
  <si>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</si>
  <si>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</si>
  <si>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</si>
  <si>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</si>
  <si>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</si>
  <si>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</si>
  <si>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</si>
  <si>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</si>
  <si>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</si>
  <si>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</si>
  <si>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</si>
  <si>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</si>
  <si>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</si>
  <si>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</si>
  <si>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</si>
  <si>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</si>
  <si>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</si>
  <si>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</si>
  <si>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</si>
  <si>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</si>
  <si>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</si>
  <si>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</si>
  <si>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</si>
  <si>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</si>
  <si>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</si>
  <si>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</si>
  <si>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</si>
  <si>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</si>
  <si>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</si>
  <si>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</si>
  <si>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</si>
  <si>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</si>
  <si>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</si>
  <si>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</si>
  <si>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</si>
  <si>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</si>
  <si>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</si>
  <si>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</si>
  <si>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</si>
  <si>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</si>
  <si>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</si>
  <si>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</si>
  <si>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</si>
  <si>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</si>
  <si>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</si>
  <si>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</si>
  <si>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</si>
  <si>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</si>
  <si>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</si>
  <si>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</si>
  <si>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</si>
  <si>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</si>
  <si>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</si>
  <si>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</si>
  <si>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</si>
  <si>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</si>
  <si>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</si>
  <si>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</si>
  <si>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</si>
  <si>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</si>
  <si>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</si>
  <si>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</si>
  <si>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</si>
  <si>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</si>
  <si>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</si>
  <si>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</si>
  <si>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</si>
  <si>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</si>
  <si>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</si>
  <si>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</si>
  <si>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</si>
  <si>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</si>
  <si>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</si>
  <si>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</si>
  <si>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</si>
  <si>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</si>
  <si>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</si>
  <si>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</si>
  <si>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</si>
  <si>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</si>
  <si>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</si>
  <si>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</si>
  <si>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</si>
  <si>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</si>
  <si>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</si>
  <si>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</si>
  <si>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</si>
  <si>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</si>
  <si>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</si>
  <si>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</si>
  <si>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</si>
  <si>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</si>
  <si>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</si>
  <si>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</si>
  <si>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</si>
  <si>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</si>
  <si>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</si>
  <si>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</si>
  <si>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</si>
  <si>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</si>
  <si>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</si>
  <si>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</si>
  <si>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</si>
  <si>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</si>
  <si>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</si>
  <si>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</si>
  <si>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</si>
  <si>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</si>
  <si>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</si>
  <si>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</si>
  <si>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</si>
  <si>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</si>
  <si>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</si>
  <si>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</si>
  <si>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</si>
  <si>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</si>
  <si>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</si>
  <si>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</si>
  <si>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</si>
  <si>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</si>
  <si>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</si>
  <si>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</si>
  <si>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</si>
  <si>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</si>
  <si>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</si>
  <si>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</si>
  <si>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</si>
  <si>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</si>
  <si>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</si>
  <si>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</si>
  <si>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</si>
  <si>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</si>
  <si>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</si>
  <si>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</si>
  <si>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</si>
  <si>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</si>
  <si>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</si>
  <si>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</si>
  <si>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</si>
  <si>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</si>
  <si>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</si>
  <si>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</si>
  <si>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</si>
  <si>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</si>
  <si>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</si>
  <si>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</si>
  <si>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</si>
  <si>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</si>
  <si>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</si>
  <si>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</si>
  <si>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</si>
  <si>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</si>
  <si>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</si>
  <si>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</si>
  <si>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</si>
  <si>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</si>
  <si>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</si>
  <si>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</si>
  <si>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</si>
  <si>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</si>
  <si>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</si>
  <si>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</si>
  <si>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</si>
  <si>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</si>
  <si>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</si>
  <si>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</si>
  <si>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</si>
  <si>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</si>
  <si>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</si>
  <si>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</si>
  <si>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</si>
  <si>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</si>
  <si>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</si>
  <si>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</si>
  <si>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</si>
  <si>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</si>
  <si>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</si>
  <si>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</si>
  <si>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</si>
  <si>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</si>
  <si>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</si>
  <si>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</si>
  <si>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</si>
  <si>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</si>
  <si>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</si>
  <si>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</si>
  <si>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</si>
  <si>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</si>
  <si>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</si>
  <si>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</si>
  <si>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</si>
  <si>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</si>
  <si>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</si>
  <si>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</si>
  <si>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</si>
  <si>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</si>
  <si>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</si>
  <si>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</si>
  <si>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</si>
  <si>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</si>
  <si>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</si>
  <si>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</si>
  <si>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</si>
  <si>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</si>
  <si>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</si>
  <si>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</si>
  <si>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</si>
  <si>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</si>
  <si>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</si>
  <si>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</si>
  <si>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</si>
  <si>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</si>
  <si>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</si>
  <si>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</si>
  <si>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</si>
  <si>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</si>
  <si>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</si>
  <si>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</si>
  <si>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</si>
  <si>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</si>
  <si>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</si>
  <si>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</si>
  <si>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</si>
  <si>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</si>
  <si>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</si>
  <si>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</si>
  <si>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</si>
  <si>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</si>
  <si>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</si>
  <si>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</si>
  <si>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</si>
  <si>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</si>
  <si>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</si>
  <si>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</si>
  <si>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</si>
  <si>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</si>
  <si>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</si>
  <si>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</si>
  <si>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</si>
  <si>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</si>
  <si>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</si>
  <si>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</si>
  <si>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</si>
  <si>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</si>
  <si>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</si>
  <si>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</si>
  <si>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</si>
  <si>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</si>
  <si>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</si>
  <si>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</si>
  <si>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</si>
  <si>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</si>
  <si>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</si>
  <si>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</si>
  <si>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</si>
  <si>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</si>
  <si>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</si>
  <si>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</si>
  <si>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</si>
  <si>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</si>
  <si>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</si>
  <si>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</si>
  <si>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</si>
  <si>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</si>
  <si>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</si>
  <si>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</si>
  <si>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</si>
  <si>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</si>
  <si>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</si>
  <si>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</si>
  <si>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</si>
  <si>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</si>
  <si>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</si>
  <si>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</si>
  <si>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</si>
  <si>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</si>
  <si>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</si>
  <si>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</si>
  <si>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</si>
  <si>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</si>
  <si>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</si>
  <si>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</si>
  <si>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</si>
  <si>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</si>
  <si>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</si>
  <si>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</si>
  <si>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</si>
  <si>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</si>
  <si>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</si>
  <si>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</si>
  <si>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</si>
  <si>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</si>
  <si>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</si>
  <si>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</si>
  <si>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</si>
  <si>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</si>
  <si>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</si>
  <si>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</si>
  <si>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</si>
  <si>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</si>
  <si>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</si>
  <si>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</si>
  <si>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</si>
  <si>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</si>
  <si>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</si>
  <si>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</si>
  <si>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</si>
  <si>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</si>
  <si>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</si>
  <si>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</si>
  <si>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</si>
  <si>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</si>
  <si>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</si>
  <si>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</si>
  <si>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</si>
  <si>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</si>
  <si>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</si>
  <si>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</si>
  <si>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</si>
  <si>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</si>
  <si>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</si>
  <si>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</si>
  <si>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</si>
  <si>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</si>
  <si>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</si>
  <si>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</si>
  <si>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</si>
  <si>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</si>
  <si>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</si>
  <si>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</si>
  <si>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</si>
  <si>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</si>
  <si>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</si>
  <si>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</si>
  <si>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</si>
  <si>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</si>
  <si>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</si>
  <si>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</si>
  <si>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</si>
  <si>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</si>
  <si>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</si>
  <si>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</si>
  <si>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</si>
  <si>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</si>
  <si>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</si>
  <si>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</si>
  <si>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</si>
  <si>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</si>
  <si>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</si>
  <si>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</si>
  <si>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</si>
  <si>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</si>
  <si>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</si>
  <si>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</si>
  <si>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</si>
  <si>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</si>
  <si>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</si>
  <si>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</si>
  <si>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</si>
  <si>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</si>
  <si>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</si>
  <si>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</si>
  <si>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</si>
  <si>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</si>
  <si>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</si>
  <si>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</si>
  <si>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</si>
  <si>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</si>
  <si>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</si>
  <si>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</si>
  <si>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</si>
  <si>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</si>
  <si>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</si>
  <si>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</si>
  <si>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</si>
  <si>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</si>
  <si>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</si>
  <si>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</si>
  <si>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</si>
  <si>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</si>
  <si>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</si>
  <si>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</si>
  <si>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</si>
  <si>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</si>
  <si>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</si>
  <si>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</si>
  <si>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</si>
  <si>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</si>
  <si>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</si>
  <si>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</si>
  <si>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</si>
  <si>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</si>
  <si>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</si>
  <si>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</si>
  <si>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</si>
  <si>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</si>
  <si>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</si>
  <si>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</si>
  <si>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</si>
  <si>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</si>
  <si>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</si>
  <si>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</si>
  <si>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</si>
  <si>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</si>
  <si>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</si>
  <si>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</si>
  <si>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</si>
  <si>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</si>
  <si>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</si>
  <si>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</si>
  <si>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</si>
  <si>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</si>
  <si>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</si>
  <si>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</si>
  <si>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</si>
  <si>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</si>
  <si>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</si>
  <si>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</si>
  <si>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</si>
  <si>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</si>
  <si>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</si>
  <si>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</si>
  <si>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</si>
  <si>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</si>
  <si>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</si>
  <si>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</si>
  <si>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</si>
  <si>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</si>
  <si>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</si>
  <si>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</si>
  <si>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</si>
  <si>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</si>
  <si>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</si>
  <si>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</si>
  <si>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</si>
  <si>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</si>
  <si>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</si>
  <si>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</si>
  <si>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</si>
  <si>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</si>
  <si>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</si>
  <si>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</si>
  <si>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</si>
  <si>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</si>
  <si>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</si>
  <si>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</si>
  <si>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</si>
  <si>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</si>
  <si>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</si>
  <si>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</si>
  <si>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</si>
  <si>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</si>
  <si>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</si>
  <si>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</si>
  <si>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</si>
  <si>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</si>
  <si>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</si>
  <si>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</si>
  <si>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</si>
  <si>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</si>
  <si>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</si>
  <si>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</si>
  <si>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</si>
  <si>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</si>
  <si>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</si>
  <si>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</si>
  <si>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</si>
  <si>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</si>
  <si>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</si>
  <si>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</si>
  <si>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</si>
  <si>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</si>
  <si>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</si>
  <si>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</si>
  <si>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</si>
  <si>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</si>
  <si>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</si>
  <si>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</si>
  <si>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</si>
  <si>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</si>
  <si>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</si>
  <si>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</si>
  <si>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</si>
  <si>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</si>
  <si>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</si>
  <si>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</si>
  <si>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</si>
  <si>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</si>
  <si>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</si>
  <si>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</si>
  <si>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</si>
  <si>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</si>
  <si>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</si>
  <si>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</si>
  <si>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</si>
  <si>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</si>
  <si>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</si>
  <si>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</si>
  <si>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</si>
  <si>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</si>
  <si>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</si>
  <si>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</si>
  <si>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</si>
  <si>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</si>
  <si>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</si>
  <si>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</si>
  <si>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</si>
  <si>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</si>
  <si>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</si>
  <si>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</si>
  <si>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</si>
  <si>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</si>
  <si>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</si>
  <si>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</si>
  <si>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</si>
  <si>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</si>
  <si>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</si>
  <si>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</si>
  <si>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</si>
  <si>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</si>
  <si>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</si>
  <si>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</si>
  <si>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</si>
  <si>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</si>
  <si>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</si>
  <si>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</si>
  <si>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</si>
  <si>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</si>
  <si>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</si>
  <si>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</si>
  <si>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</si>
  <si>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</si>
  <si>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</si>
  <si>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</si>
  <si>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</si>
  <si>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</si>
  <si>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</si>
  <si>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</si>
  <si>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</si>
  <si>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</si>
  <si>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</si>
  <si>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</si>
  <si>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</si>
  <si>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</si>
  <si>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</si>
  <si>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</si>
  <si>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</si>
  <si>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</si>
  <si>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</si>
  <si>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</si>
  <si>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</si>
  <si>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</si>
  <si>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</si>
  <si>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</si>
  <si>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</si>
  <si>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</si>
  <si>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</si>
  <si>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</si>
  <si>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</si>
  <si>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</si>
  <si>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</si>
  <si>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</si>
  <si>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</si>
  <si>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</si>
  <si>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</si>
  <si>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</si>
  <si>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</si>
  <si>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</si>
  <si>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</si>
  <si>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</si>
  <si>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</si>
  <si>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</si>
  <si>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</si>
  <si>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</si>
  <si>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</si>
  <si>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</si>
  <si>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</si>
  <si>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</si>
  <si>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</si>
  <si>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</si>
  <si>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</si>
  <si>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</si>
  <si>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</si>
  <si>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</si>
  <si>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</si>
  <si>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</si>
  <si>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</si>
  <si>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</si>
  <si>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</si>
  <si>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</si>
  <si>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</si>
  <si>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</si>
  <si>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</si>
  <si>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</si>
  <si>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</si>
  <si>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</si>
  <si>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</si>
  <si>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</si>
  <si>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</si>
  <si>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</si>
  <si>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</si>
  <si>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</si>
  <si>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</si>
  <si>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</si>
  <si>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</si>
  <si>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</si>
  <si>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</si>
  <si>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</si>
  <si>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</si>
  <si>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</si>
  <si>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</si>
  <si>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</si>
  <si>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</si>
  <si>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</si>
  <si>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</si>
  <si>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</si>
  <si>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</si>
  <si>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</si>
  <si>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</si>
  <si>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</si>
  <si>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</si>
  <si>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</si>
  <si>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</si>
  <si>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</si>
  <si>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</si>
  <si>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</si>
  <si>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</si>
  <si>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</si>
  <si>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</si>
  <si>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</si>
  <si>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</si>
  <si>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</si>
  <si>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</si>
  <si>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</si>
  <si>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</si>
  <si>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</si>
  <si>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</si>
  <si>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</si>
  <si>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</si>
  <si>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</si>
  <si>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</si>
  <si>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</si>
  <si>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</si>
  <si>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</si>
  <si>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</si>
  <si>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</si>
  <si>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</si>
  <si>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</si>
  <si>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</si>
  <si>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</si>
  <si>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</si>
  <si>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</si>
  <si>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</si>
  <si>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</si>
  <si>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</si>
  <si>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</si>
  <si>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</si>
  <si>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</si>
  <si>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</si>
  <si>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</si>
  <si>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</si>
  <si>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</si>
  <si>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</si>
  <si>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</si>
  <si>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</si>
  <si>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</si>
  <si>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</si>
  <si>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</si>
  <si>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</si>
  <si>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</si>
  <si>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</si>
  <si>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</si>
  <si>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</si>
  <si>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</si>
  <si>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</si>
  <si>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</si>
  <si>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</si>
  <si>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</si>
  <si>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</si>
  <si>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</si>
  <si>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</si>
  <si>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</si>
  <si>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</si>
  <si>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</si>
  <si>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</si>
  <si>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</si>
  <si>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</si>
  <si>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</si>
  <si>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</si>
  <si>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</si>
  <si>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</si>
  <si>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</si>
  <si>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</si>
  <si>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</si>
  <si>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</si>
  <si>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</si>
  <si>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</si>
  <si>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</si>
  <si>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</si>
  <si>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</si>
  <si>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</si>
  <si>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</si>
  <si>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</si>
  <si>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</si>
  <si>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</si>
  <si>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</si>
  <si>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</si>
  <si>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</si>
  <si>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</si>
  <si>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</si>
  <si>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</si>
  <si>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</si>
  <si>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</si>
  <si>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</si>
  <si>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</si>
  <si>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</si>
  <si>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</si>
  <si>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</si>
  <si>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</si>
  <si>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</si>
  <si>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</si>
  <si>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</si>
  <si>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</si>
  <si>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</si>
  <si>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</si>
  <si>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</si>
  <si>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</si>
  <si>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</si>
  <si>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</si>
  <si>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</si>
  <si>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</si>
  <si>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</si>
  <si>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</si>
  <si>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</si>
  <si>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</si>
  <si>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</si>
  <si>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</si>
  <si>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</si>
  <si>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</si>
  <si>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</si>
  <si>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</si>
  <si>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</si>
  <si>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</si>
  <si>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</si>
  <si>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</si>
  <si>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</si>
  <si>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</si>
  <si>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</si>
  <si>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</si>
  <si>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</si>
  <si>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</si>
  <si>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</si>
  <si>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</si>
  <si>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</si>
  <si>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</si>
  <si>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</si>
  <si>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</si>
  <si>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</si>
  <si>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</si>
  <si>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</si>
  <si>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</si>
  <si>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</si>
  <si>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</si>
  <si>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</si>
  <si>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</si>
  <si>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</si>
  <si>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</si>
  <si>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</si>
  <si>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</si>
  <si>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</si>
  <si>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</si>
  <si>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</si>
  <si>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</si>
  <si>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</si>
  <si>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</si>
  <si>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</si>
  <si>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</si>
  <si>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</si>
  <si>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</si>
  <si>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</si>
  <si>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</si>
  <si>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</si>
  <si>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</si>
  <si>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</si>
  <si>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</si>
  <si>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</si>
  <si>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</si>
  <si>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</si>
  <si>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</si>
  <si>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</si>
  <si>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</si>
  <si>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</si>
  <si>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</si>
  <si>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</si>
  <si>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</si>
  <si>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</si>
  <si>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</si>
  <si>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</si>
  <si>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</si>
  <si>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</si>
  <si>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</si>
  <si>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</si>
  <si>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</si>
  <si>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</si>
  <si>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</si>
  <si>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</si>
  <si>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</si>
  <si>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</si>
  <si>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</si>
  <si>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</si>
  <si>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</si>
  <si>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</si>
  <si>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</si>
  <si>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</si>
  <si>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</si>
  <si>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</si>
  <si>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</si>
  <si>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</si>
  <si>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</si>
  <si>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</si>
  <si>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</si>
  <si>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</si>
  <si>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</si>
  <si>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</si>
  <si>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</si>
  <si>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</si>
  <si>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</si>
  <si>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</si>
  <si>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</si>
  <si>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</si>
  <si>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</si>
  <si>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</si>
  <si>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</si>
  <si>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</si>
  <si>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</si>
  <si>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</si>
  <si>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</si>
  <si>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</si>
  <si>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</si>
  <si>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</si>
  <si>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</si>
  <si>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</si>
  <si>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</si>
  <si>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</si>
  <si>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</si>
  <si>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</si>
  <si>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</si>
  <si>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</si>
  <si>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</si>
  <si>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</si>
  <si>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</si>
  <si>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</si>
  <si>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</si>
  <si>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</si>
  <si>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</si>
  <si>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</si>
  <si>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</si>
  <si>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</si>
  <si>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</si>
  <si>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</si>
  <si>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</si>
  <si>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</si>
  <si>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</si>
  <si>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</si>
  <si>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</si>
  <si>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</si>
  <si>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</si>
  <si>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</si>
  <si>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</si>
  <si>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</si>
  <si>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</si>
  <si>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</si>
  <si>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</si>
  <si>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</si>
  <si>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</si>
  <si>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</si>
  <si>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</si>
  <si>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</si>
  <si>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</si>
  <si>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</si>
  <si>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</si>
  <si>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</si>
  <si>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</si>
  <si>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</si>
  <si>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</si>
  <si>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</si>
  <si>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</si>
  <si>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</si>
  <si>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</si>
  <si>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</si>
  <si>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</si>
  <si>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</si>
  <si>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</si>
  <si>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</si>
  <si>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</si>
  <si>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</si>
  <si>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</si>
  <si>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</si>
  <si>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</si>
  <si>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</si>
  <si>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</si>
  <si>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</si>
  <si>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</si>
  <si>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</si>
  <si>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</si>
  <si>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</si>
  <si>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</si>
  <si>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</si>
  <si>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</si>
  <si>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</si>
  <si>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</si>
  <si>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</si>
  <si>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</si>
  <si>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</si>
  <si>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</si>
  <si>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</si>
  <si>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</si>
  <si>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</si>
  <si>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</si>
  <si>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</si>
  <si>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</si>
  <si>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</si>
  <si>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</si>
  <si>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</si>
  <si>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</si>
  <si>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</si>
  <si>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</si>
  <si>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</si>
  <si>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</si>
  <si>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</si>
  <si>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</si>
  <si>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</si>
  <si>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</si>
  <si>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</si>
  <si>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</si>
  <si>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</si>
  <si>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</si>
  <si>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</si>
  <si>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</si>
  <si>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</si>
  <si>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</si>
  <si>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</si>
  <si>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</si>
  <si>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</si>
  <si>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</si>
  <si>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</si>
  <si>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</si>
  <si>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</si>
  <si>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</si>
  <si>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</si>
  <si>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</si>
  <si>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</si>
  <si>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</si>
  <si>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</si>
  <si>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</si>
  <si>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</si>
  <si>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</si>
  <si>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</si>
  <si>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</si>
  <si>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</si>
  <si>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</si>
  <si>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</si>
  <si>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</si>
  <si>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</si>
  <si>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</si>
  <si>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</si>
  <si>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</si>
  <si>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</si>
  <si>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</si>
  <si>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</si>
  <si>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</si>
  <si>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</si>
  <si>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</si>
  <si>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</si>
  <si>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</si>
  <si>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</si>
  <si>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</si>
  <si>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</si>
  <si>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</si>
  <si>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</si>
  <si>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</si>
  <si>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</si>
  <si>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</si>
  <si>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</si>
  <si>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</si>
  <si>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</si>
  <si>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</si>
  <si>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</si>
  <si>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</si>
  <si>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</si>
  <si>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</si>
  <si>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</si>
  <si>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</si>
  <si>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</si>
  <si>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</si>
  <si>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</si>
  <si>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</si>
  <si>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</si>
  <si>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</si>
  <si>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</si>
  <si>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</si>
  <si>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</si>
  <si>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</si>
  <si>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</si>
  <si>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</si>
  <si>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</si>
  <si>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</si>
  <si>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</si>
  <si>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</si>
  <si>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</si>
  <si>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</si>
  <si>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</si>
  <si>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</si>
  <si>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</si>
  <si>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</si>
  <si>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</si>
  <si>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</si>
  <si>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</si>
  <si>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</si>
  <si>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</si>
  <si>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</si>
  <si>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</si>
  <si>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</si>
  <si>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</si>
  <si>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</si>
  <si>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</si>
  <si>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</si>
  <si>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</si>
  <si>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</si>
  <si>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</si>
  <si>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</si>
  <si>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</si>
  <si>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</si>
  <si>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</si>
  <si>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</si>
  <si>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</si>
  <si>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</si>
  <si>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</si>
  <si>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</si>
  <si>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</si>
  <si>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</si>
  <si>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</si>
  <si>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</si>
  <si>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</si>
  <si>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</si>
  <si>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</si>
  <si>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</si>
  <si>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</si>
  <si>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</si>
  <si>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</si>
  <si>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</si>
  <si>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</si>
  <si>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</si>
  <si>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</si>
  <si>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</si>
  <si>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</si>
  <si>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</si>
  <si>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</si>
  <si>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</si>
  <si>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</si>
  <si>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</si>
  <si>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</si>
  <si>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</si>
  <si>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</si>
  <si>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</si>
  <si>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</si>
  <si>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</si>
  <si>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</si>
  <si>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</si>
  <si>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</si>
  <si>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</si>
  <si>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</si>
  <si>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</si>
  <si>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</si>
  <si>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</si>
  <si>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</si>
  <si>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</si>
  <si>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</si>
  <si>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</si>
  <si>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</si>
  <si>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</si>
  <si>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</si>
  <si>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</si>
  <si>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</si>
  <si>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</si>
  <si>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</si>
  <si>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</si>
  <si>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</si>
  <si>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</si>
  <si>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</si>
  <si>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</si>
  <si>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</si>
  <si>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</si>
  <si>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</si>
  <si>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</si>
  <si>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</si>
  <si>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</si>
  <si>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</si>
  <si>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</si>
  <si>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</si>
  <si>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</si>
  <si>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</si>
  <si>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</si>
  <si>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</si>
  <si>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</si>
  <si>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</si>
  <si>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</si>
  <si>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</si>
  <si>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</si>
  <si>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</si>
  <si>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</si>
  <si>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</si>
  <si>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</si>
  <si>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</si>
  <si>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</si>
  <si>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</si>
  <si>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</si>
  <si>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</si>
  <si>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</si>
  <si>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</si>
  <si>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</si>
  <si>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</si>
  <si>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</si>
  <si>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</si>
  <si>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</si>
  <si>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</si>
  <si>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</si>
  <si>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</si>
  <si>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</si>
  <si>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</si>
  <si>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</si>
  <si>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</si>
  <si>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</si>
  <si>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</si>
  <si>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</si>
  <si>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</si>
  <si>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</si>
  <si>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</si>
  <si>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</si>
  <si>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</si>
  <si>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</si>
  <si>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</si>
  <si>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</si>
  <si>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</si>
  <si>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</si>
  <si>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</si>
  <si>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</si>
  <si>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</si>
  <si>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</si>
  <si>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</si>
  <si>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</si>
  <si>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</si>
  <si>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</si>
  <si>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</si>
  <si>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</si>
  <si>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</si>
  <si>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</si>
  <si>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</si>
  <si>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</si>
  <si>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</si>
  <si>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</si>
  <si>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</si>
  <si>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</si>
  <si>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</si>
  <si>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</si>
  <si>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</si>
  <si>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</si>
  <si>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</si>
  <si>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</si>
  <si>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</si>
  <si>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</si>
  <si>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</si>
  <si>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</si>
  <si>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</si>
  <si>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</si>
  <si>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</si>
  <si>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</si>
  <si>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</si>
  <si>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</si>
  <si>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</si>
  <si>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</si>
  <si>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</si>
  <si>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</si>
  <si>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</si>
  <si>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</si>
  <si>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</si>
  <si>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</si>
  <si>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</si>
  <si>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</si>
  <si>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</si>
  <si>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</si>
  <si>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</si>
  <si>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</si>
  <si>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</si>
  <si>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</si>
  <si>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</si>
  <si>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</si>
  <si>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</si>
  <si>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</si>
  <si>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</si>
  <si>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</si>
  <si>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</si>
  <si>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</si>
  <si>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</si>
  <si>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</si>
  <si>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</si>
  <si>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</si>
  <si>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</si>
  <si>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</si>
  <si>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</si>
  <si>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</si>
  <si>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</si>
  <si>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</si>
  <si>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</si>
  <si>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</si>
  <si>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</si>
  <si>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</si>
  <si>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</si>
  <si>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</si>
  <si>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</si>
  <si>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</si>
  <si>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</si>
  <si>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</si>
  <si>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</si>
  <si>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</si>
  <si>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</si>
  <si>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</si>
  <si>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</si>
  <si>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</si>
  <si>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</si>
  <si>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</si>
  <si>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</si>
  <si>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</si>
  <si>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</si>
  <si>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</si>
  <si>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</si>
  <si>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</si>
  <si>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</si>
  <si>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</si>
  <si>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</si>
  <si>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</si>
  <si>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</si>
  <si>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</si>
  <si>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</si>
  <si>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</si>
  <si>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</si>
  <si>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</si>
  <si>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</si>
  <si>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</si>
  <si>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</si>
  <si>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</si>
  <si>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</si>
  <si>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</si>
  <si>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</si>
  <si>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</si>
  <si>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</si>
  <si>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</si>
  <si>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</si>
  <si>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</si>
  <si>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</si>
  <si>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</si>
  <si>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</si>
  <si>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</si>
  <si>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</si>
  <si>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</si>
  <si>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</si>
  <si>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</si>
  <si>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</si>
  <si>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</si>
  <si>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</si>
  <si>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</si>
  <si>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</si>
  <si>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</si>
  <si>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</si>
  <si>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</si>
  <si>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</si>
  <si>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</si>
  <si>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</si>
  <si>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</si>
  <si>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</si>
  <si>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</si>
  <si>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</si>
  <si>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</si>
  <si>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</si>
  <si>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</si>
  <si>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</si>
  <si>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</si>
  <si>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</si>
  <si>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</si>
  <si>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</si>
  <si>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</si>
  <si>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</si>
  <si>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</si>
  <si>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</si>
  <si>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</si>
  <si>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</si>
  <si>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</si>
  <si>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</si>
  <si>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</si>
  <si>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</si>
  <si>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</si>
  <si>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</si>
  <si>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</si>
  <si>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</si>
  <si>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</si>
  <si>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</si>
  <si>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</si>
  <si>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</si>
  <si>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</si>
  <si>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</si>
  <si>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</si>
  <si>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</si>
  <si>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</si>
  <si>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</si>
  <si>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</si>
  <si>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</si>
  <si>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</si>
  <si>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</si>
  <si>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</si>
  <si>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</si>
  <si>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</si>
  <si>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</si>
  <si>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</si>
  <si>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</si>
  <si>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</si>
  <si>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</si>
  <si>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</si>
  <si>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</si>
  <si>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</si>
  <si>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</si>
  <si>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</si>
  <si>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</si>
  <si>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</si>
  <si>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</si>
  <si>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</si>
  <si>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</si>
  <si>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</si>
  <si>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</si>
  <si>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</si>
  <si>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</si>
  <si>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</si>
  <si>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</si>
  <si>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</si>
  <si>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</si>
  <si>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</si>
  <si>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</si>
  <si>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</si>
  <si>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</si>
  <si>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</si>
  <si>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</si>
  <si>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</si>
  <si>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</si>
  <si>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</si>
  <si>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</si>
  <si>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</si>
  <si>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</si>
  <si>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</si>
  <si>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</si>
  <si>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</si>
  <si>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</si>
  <si>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</si>
  <si>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</si>
  <si>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</si>
  <si>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</si>
  <si>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</si>
  <si>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</si>
  <si>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</si>
  <si>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</si>
  <si>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</si>
  <si>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</si>
  <si>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</si>
  <si>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</si>
  <si>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</si>
  <si>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</si>
  <si>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</si>
  <si>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</si>
  <si>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</si>
  <si>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</si>
  <si>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</si>
  <si>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</si>
  <si>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</si>
  <si>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</si>
  <si>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</si>
  <si>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</si>
  <si>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</si>
  <si>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</si>
  <si>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</si>
  <si>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</si>
  <si>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</si>
  <si>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</si>
  <si>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</si>
  <si>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</si>
  <si>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</si>
  <si>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</si>
  <si>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</si>
  <si>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</si>
  <si>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</si>
  <si>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</si>
  <si>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</si>
  <si>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</si>
  <si>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</si>
  <si>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</si>
  <si>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</si>
  <si>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</si>
  <si>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</si>
  <si>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</si>
  <si>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</si>
  <si>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</si>
  <si>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</si>
  <si>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</si>
  <si>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</si>
  <si>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</si>
  <si>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</si>
  <si>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</si>
  <si>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</si>
  <si>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</si>
  <si>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</si>
  <si>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</si>
  <si>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</si>
  <si>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</si>
  <si>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</si>
  <si>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</si>
  <si>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</si>
  <si>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</si>
  <si>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</si>
  <si>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</si>
  <si>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</si>
  <si>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</si>
  <si>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</si>
  <si>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</si>
  <si>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</si>
  <si>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</si>
  <si>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</si>
  <si>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</si>
  <si>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</si>
  <si>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</si>
  <si>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</si>
  <si>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</si>
  <si>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</si>
  <si>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</si>
  <si>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</si>
  <si>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</si>
  <si>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</si>
  <si>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</si>
  <si>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</si>
  <si>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</si>
  <si>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</si>
  <si>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</si>
  <si>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</si>
  <si>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</si>
  <si>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</si>
  <si>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</si>
  <si>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</si>
  <si>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</si>
  <si>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</si>
  <si>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</si>
  <si>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</si>
  <si>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</si>
  <si>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</si>
  <si>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</si>
  <si>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</si>
  <si>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</si>
  <si>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</si>
  <si>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</si>
  <si>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</si>
  <si>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</si>
  <si>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</si>
  <si>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</si>
  <si>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</si>
  <si>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</si>
  <si>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</si>
  <si>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</si>
  <si>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</si>
  <si>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</si>
  <si>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</si>
  <si>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</si>
  <si>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</si>
  <si>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</si>
  <si>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</si>
  <si>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</si>
  <si>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</si>
  <si>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</si>
  <si>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</si>
  <si>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</si>
  <si>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</si>
  <si>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</si>
  <si>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</si>
  <si>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</si>
  <si>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</si>
  <si>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</si>
  <si>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</si>
  <si>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</si>
  <si>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</si>
  <si>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</si>
  <si>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</si>
  <si>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</si>
  <si>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</si>
  <si>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</si>
  <si>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</si>
  <si>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</si>
  <si>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</si>
  <si>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</si>
  <si>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</si>
  <si>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</si>
  <si>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</si>
  <si>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</si>
  <si>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</si>
  <si>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</si>
  <si>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</si>
  <si>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</si>
  <si>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</si>
  <si>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</si>
  <si>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</si>
  <si>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</si>
  <si>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</si>
  <si>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</si>
  <si>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</si>
  <si>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</si>
  <si>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</si>
  <si>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</si>
  <si>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</si>
  <si>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</si>
  <si>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</si>
  <si>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</si>
  <si>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</si>
  <si>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</si>
  <si>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</si>
  <si>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</si>
  <si>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</si>
  <si>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</si>
  <si>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</si>
  <si>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</si>
  <si>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</si>
  <si>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</si>
  <si>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</si>
  <si>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</si>
  <si>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</si>
  <si>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</si>
  <si>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</si>
  <si>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</si>
  <si>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</si>
  <si>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</si>
  <si>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</si>
  <si>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</si>
  <si>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</si>
  <si>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</si>
  <si>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</si>
  <si>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</si>
  <si>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</si>
  <si>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</si>
  <si>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</si>
  <si>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</si>
  <si>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</si>
  <si>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</si>
  <si>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</si>
  <si>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</si>
  <si>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</si>
  <si>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</si>
  <si>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</si>
  <si>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</si>
  <si>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</si>
  <si>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</si>
  <si>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</si>
  <si>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</si>
  <si>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</si>
  <si>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</si>
  <si>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</si>
  <si>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</si>
  <si>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</si>
  <si>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</si>
  <si>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</si>
  <si>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</si>
  <si>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</si>
  <si>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</si>
  <si>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</si>
  <si>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</si>
  <si>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</si>
  <si>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</si>
  <si>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</si>
  <si>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</si>
  <si>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</si>
  <si>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</si>
  <si>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</si>
  <si>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</si>
  <si>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</si>
  <si>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</si>
  <si>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</si>
  <si>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</si>
  <si>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</si>
  <si>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</si>
  <si>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</si>
  <si>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</si>
  <si>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</si>
  <si>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</si>
  <si>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</si>
  <si>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</si>
  <si>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</si>
  <si>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</si>
  <si>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</si>
  <si>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</si>
  <si>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</si>
  <si>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</si>
  <si>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</si>
  <si>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</si>
  <si>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</si>
  <si>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</si>
  <si>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</si>
  <si>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</si>
  <si>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</si>
  <si>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</si>
  <si>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</si>
  <si>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</si>
  <si>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</si>
  <si>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</si>
  <si>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</si>
  <si>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</si>
  <si>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</si>
  <si>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</si>
  <si>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</si>
  <si>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</si>
  <si>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</si>
  <si>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</si>
  <si>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</si>
  <si>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</si>
  <si>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</si>
  <si>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</si>
  <si>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</si>
  <si>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</si>
  <si>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</si>
  <si>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</si>
  <si>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</si>
  <si>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</si>
  <si>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</si>
  <si>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</si>
  <si>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</si>
  <si>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</si>
  <si>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</si>
  <si>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</si>
  <si>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</si>
  <si>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</si>
  <si>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</si>
  <si>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</si>
  <si>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</si>
  <si>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</si>
  <si>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</si>
  <si>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</si>
  <si>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</si>
  <si>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</si>
  <si>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</si>
  <si>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</si>
  <si>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</si>
  <si>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</si>
  <si>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</si>
  <si>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</si>
  <si>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</si>
  <si>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</si>
  <si>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</si>
  <si>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</si>
  <si>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</si>
  <si>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</si>
  <si>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</si>
  <si>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</si>
  <si>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</si>
  <si>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</si>
  <si>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</si>
  <si>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</si>
  <si>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</si>
  <si>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</si>
  <si>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</si>
  <si>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</si>
  <si>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</si>
  <si>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</si>
  <si>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</si>
  <si>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</si>
  <si>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</si>
  <si>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</si>
  <si>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</si>
  <si>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</si>
  <si>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</si>
  <si>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</si>
  <si>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</si>
  <si>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</si>
  <si>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</si>
  <si>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</si>
  <si>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</si>
  <si>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</si>
  <si>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</si>
  <si>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</si>
  <si>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</si>
  <si>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</si>
  <si>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</si>
  <si>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</si>
  <si>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</si>
  <si>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</si>
  <si>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</si>
  <si>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</si>
  <si>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</si>
  <si>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</si>
  <si>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</si>
  <si>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</si>
  <si>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</si>
  <si>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</si>
  <si>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</si>
  <si>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</si>
  <si>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</si>
  <si>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</si>
  <si>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</si>
  <si>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</si>
  <si>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</si>
  <si>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</si>
  <si>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</si>
  <si>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</si>
  <si>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</si>
  <si>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</si>
  <si>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</si>
  <si>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</si>
  <si>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</si>
  <si>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</si>
  <si>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</si>
  <si>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</si>
  <si>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</si>
  <si>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</si>
  <si>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</si>
  <si>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</si>
  <si>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</si>
  <si>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</si>
  <si>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</si>
  <si>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</si>
  <si>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</si>
  <si>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</si>
  <si>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</si>
  <si>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</si>
  <si>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</si>
  <si>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</si>
  <si>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</si>
  <si>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</si>
  <si>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</si>
  <si>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</si>
  <si>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</si>
  <si>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</si>
  <si>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</si>
  <si>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</si>
  <si>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</si>
  <si>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</si>
  <si>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</si>
  <si>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</si>
  <si>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</si>
  <si>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</si>
  <si>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</si>
  <si>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</si>
  <si>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</si>
  <si>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</si>
  <si>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</si>
  <si>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</si>
  <si>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</si>
  <si>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</si>
  <si>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</si>
  <si>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</si>
  <si>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</si>
  <si>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</si>
  <si>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</si>
  <si>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</si>
  <si>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</si>
  <si>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</si>
  <si>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</si>
  <si>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</si>
  <si>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</si>
  <si>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</si>
  <si>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</si>
  <si>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</si>
  <si>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</si>
  <si>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</si>
  <si>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</si>
  <si>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</si>
  <si>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</si>
  <si>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</si>
  <si>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</si>
  <si>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</si>
  <si>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</si>
  <si>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</si>
  <si>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</si>
  <si>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</si>
  <si>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</si>
  <si>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</si>
  <si>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</si>
  <si>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</si>
  <si>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</si>
  <si>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</si>
  <si>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</si>
  <si>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</si>
  <si>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</si>
  <si>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</si>
  <si>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</si>
  <si>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</si>
  <si>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</si>
  <si>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</si>
  <si>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</si>
  <si>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</si>
  <si>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</si>
  <si>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</si>
  <si>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</si>
  <si>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</si>
  <si>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</si>
  <si>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</si>
  <si>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</si>
  <si>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</si>
  <si>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</si>
  <si>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</si>
  <si>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</si>
  <si>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</si>
  <si>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</si>
  <si>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</si>
  <si>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</si>
  <si>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</si>
  <si>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</si>
  <si>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</si>
  <si>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</si>
  <si>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</si>
  <si>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</si>
  <si>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</si>
  <si>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</si>
  <si>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</si>
  <si>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</si>
  <si>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</si>
  <si>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</si>
  <si>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</si>
  <si>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</si>
  <si>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</si>
  <si>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</si>
  <si>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</si>
  <si>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</si>
  <si>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</si>
  <si>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</si>
  <si>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</si>
  <si>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</si>
  <si>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</si>
  <si>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</si>
  <si>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</si>
  <si>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</si>
  <si>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</si>
  <si>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</si>
  <si>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</si>
  <si>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</si>
  <si>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</si>
  <si>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</si>
  <si>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</si>
  <si>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</si>
  <si>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</si>
  <si>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</si>
  <si>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</si>
  <si>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</si>
  <si>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</si>
  <si>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</si>
  <si>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</si>
  <si>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</si>
  <si>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</si>
  <si>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</si>
  <si>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</si>
  <si>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</si>
  <si>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</si>
  <si>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</si>
  <si>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</si>
  <si>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</si>
  <si>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</si>
  <si>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</si>
  <si>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</si>
  <si>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</si>
  <si>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</si>
  <si>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</si>
  <si>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</si>
  <si>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</si>
  <si>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</si>
  <si>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</si>
  <si>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</si>
  <si>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</si>
  <si>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</si>
  <si>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</si>
  <si>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</si>
  <si>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</si>
  <si>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</si>
  <si>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</si>
  <si>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</si>
  <si>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</si>
  <si>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</si>
  <si>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</si>
  <si>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</si>
  <si>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</si>
  <si>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</si>
  <si>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</si>
  <si>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</si>
  <si>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</si>
  <si>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</si>
  <si>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</si>
  <si>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</si>
  <si>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</si>
  <si>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</si>
  <si>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</si>
  <si>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</si>
  <si>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</si>
  <si>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</si>
  <si>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</si>
  <si>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</si>
  <si>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</si>
  <si>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</si>
  <si>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</si>
  <si>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</si>
  <si>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</si>
  <si>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</si>
  <si>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</si>
  <si>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</si>
  <si>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</si>
  <si>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</si>
  <si>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</si>
  <si>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</si>
  <si>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</si>
  <si>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</si>
  <si>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</si>
  <si>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</si>
  <si>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</si>
  <si>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</si>
  <si>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</si>
  <si>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</si>
  <si>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</si>
  <si>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</si>
  <si>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</si>
  <si>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</si>
  <si>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</si>
  <si>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</si>
  <si>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</si>
  <si>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</si>
  <si>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</si>
  <si>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</si>
  <si>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</si>
  <si>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</si>
  <si>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</si>
  <si>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</si>
  <si>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</si>
  <si>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</si>
  <si>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</si>
  <si>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</si>
  <si>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</si>
  <si>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</si>
  <si>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</si>
  <si>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</si>
  <si>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</si>
  <si>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</si>
  <si>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</si>
  <si>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</si>
  <si>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</si>
  <si>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</si>
  <si>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</si>
  <si>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</si>
  <si>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</si>
  <si>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</si>
  <si>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</si>
  <si>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</si>
  <si>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</si>
  <si>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</si>
  <si>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</si>
  <si>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</si>
  <si>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</si>
  <si>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</si>
  <si>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</si>
  <si>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</si>
  <si>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</si>
  <si>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</si>
  <si>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</si>
  <si>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</si>
  <si>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</si>
  <si>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</si>
  <si>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</si>
  <si>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</si>
  <si>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</si>
  <si>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</si>
  <si>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</si>
  <si>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</si>
  <si>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</si>
  <si>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</si>
  <si>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</si>
  <si>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</si>
  <si>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</si>
  <si>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</si>
  <si>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</si>
  <si>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</si>
  <si>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</si>
  <si>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</si>
  <si>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</si>
  <si>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</si>
  <si>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</si>
  <si>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</si>
  <si>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</si>
  <si>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</si>
  <si>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</si>
  <si>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</si>
  <si>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</si>
  <si>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</si>
  <si>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</si>
  <si>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</si>
  <si>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</si>
  <si>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</si>
  <si>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</si>
  <si>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</si>
  <si>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</si>
  <si>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</si>
  <si>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</si>
  <si>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</si>
  <si>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</si>
  <si>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</si>
  <si>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</si>
  <si>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</si>
  <si>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</si>
  <si>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</si>
  <si>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</si>
  <si>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</si>
  <si>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</si>
  <si>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</si>
  <si>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</si>
  <si>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</si>
  <si>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</si>
  <si>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</si>
  <si>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</si>
  <si>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</si>
  <si>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</si>
  <si>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</si>
  <si>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</si>
  <si>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</si>
  <si>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</si>
  <si>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</si>
  <si>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</si>
  <si>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</si>
  <si>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</si>
  <si>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</si>
  <si>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</si>
  <si>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</si>
  <si>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</si>
  <si>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</si>
  <si>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</si>
  <si>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</si>
  <si>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</si>
  <si>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</si>
  <si>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</si>
  <si>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</si>
  <si>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</si>
  <si>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</si>
  <si>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</si>
  <si>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</si>
  <si>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</si>
  <si>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</si>
  <si>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</si>
  <si>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</si>
  <si>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</si>
  <si>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</si>
  <si>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</si>
  <si>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</si>
  <si>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</si>
  <si>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</si>
  <si>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</si>
  <si>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</si>
  <si>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</si>
  <si>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</si>
  <si>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</si>
  <si>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</si>
  <si>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</si>
  <si>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</si>
  <si>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</si>
  <si>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</si>
  <si>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</si>
  <si>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</si>
  <si>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</si>
  <si>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</si>
  <si>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</si>
  <si>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</si>
  <si>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</si>
  <si>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</si>
  <si>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</si>
  <si>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</si>
  <si>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</si>
  <si>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</si>
  <si>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</si>
  <si>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</si>
  <si>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</si>
  <si>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</si>
  <si>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</si>
  <si>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</si>
  <si>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</si>
  <si>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</si>
  <si>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</si>
  <si>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</si>
  <si>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</si>
  <si>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</si>
  <si>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</si>
  <si>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</si>
  <si>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</si>
  <si>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</si>
  <si>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</si>
  <si>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</si>
  <si>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</si>
  <si>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</si>
  <si>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</si>
  <si>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</si>
  <si>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</si>
  <si>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</si>
  <si>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</si>
  <si>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</si>
  <si>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</si>
  <si>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</si>
  <si>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</si>
  <si>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</si>
  <si>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</si>
  <si>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</si>
  <si>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</si>
  <si>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</si>
  <si>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</si>
  <si>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</si>
  <si>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</si>
  <si>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</si>
  <si>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</si>
  <si>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</si>
  <si>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</si>
  <si>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</si>
  <si>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</si>
  <si>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</si>
  <si>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</si>
  <si>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</si>
  <si>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</si>
  <si>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</si>
  <si>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</si>
  <si>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</si>
  <si>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</si>
  <si>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</si>
  <si>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</si>
  <si>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</si>
  <si>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</si>
  <si>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</si>
  <si>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</si>
  <si>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</si>
  <si>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</si>
  <si>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</si>
  <si>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</si>
  <si>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</si>
  <si>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</si>
  <si>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</si>
  <si>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</si>
  <si>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</si>
  <si>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</si>
  <si>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</si>
  <si>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</si>
  <si>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</si>
  <si>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</si>
  <si>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</si>
  <si>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</si>
  <si>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</si>
  <si>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</si>
  <si>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</si>
  <si>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</si>
  <si>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</si>
  <si>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</si>
  <si>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</si>
  <si>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</si>
  <si>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</si>
  <si>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</si>
  <si>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</si>
  <si>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</si>
  <si>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</si>
  <si>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</si>
  <si>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</si>
  <si>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</si>
  <si>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</si>
  <si>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</si>
  <si>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</si>
  <si>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</si>
  <si>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</si>
  <si>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</si>
  <si>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</si>
  <si>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</si>
  <si>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</si>
  <si>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</si>
  <si>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</si>
  <si>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</si>
  <si>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</si>
  <si>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</si>
  <si>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</si>
  <si>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</si>
  <si>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</si>
  <si>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</si>
  <si>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</si>
  <si>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</si>
  <si>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</si>
  <si>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</si>
  <si>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</si>
  <si>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</si>
  <si>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</si>
  <si>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</si>
  <si>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</si>
  <si>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</si>
  <si>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</si>
  <si>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</si>
  <si>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</si>
  <si>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</si>
  <si>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</si>
  <si>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</si>
  <si>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</si>
  <si>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</si>
  <si>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</si>
  <si>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</si>
  <si>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</si>
  <si>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</si>
  <si>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</si>
  <si>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</si>
  <si>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</si>
  <si>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</si>
  <si>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</si>
  <si>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</si>
  <si>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</si>
  <si>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</si>
  <si>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</si>
  <si>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</si>
  <si>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</si>
  <si>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</si>
  <si>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</si>
  <si>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</si>
  <si>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</si>
  <si>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</si>
  <si>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</si>
  <si>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</si>
  <si>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</si>
  <si>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</si>
  <si>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</si>
  <si>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</si>
  <si>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</si>
  <si>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</si>
  <si>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</si>
  <si>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</si>
  <si>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</si>
  <si>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</si>
  <si>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</si>
  <si>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</si>
  <si>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</si>
  <si>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</si>
  <si>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</si>
  <si>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</si>
  <si>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</si>
  <si>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</si>
  <si>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</si>
  <si>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</si>
  <si>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</si>
  <si>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</si>
  <si>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</si>
  <si>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</si>
  <si>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</si>
  <si>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</si>
  <si>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</si>
  <si>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</si>
  <si>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</si>
  <si>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</si>
  <si>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</si>
  <si>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</si>
  <si>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</si>
  <si>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</si>
  <si>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</si>
  <si>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</si>
  <si>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</si>
  <si>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</si>
  <si>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</si>
  <si>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</si>
  <si>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</si>
  <si>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</si>
  <si>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</si>
  <si>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</si>
  <si>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</si>
  <si>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</si>
  <si>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</si>
  <si>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</si>
  <si>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</si>
  <si>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</si>
  <si>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</si>
  <si>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</si>
  <si>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</si>
  <si>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</si>
  <si>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</si>
  <si>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</si>
  <si>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</si>
  <si>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</si>
  <si>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</si>
  <si>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</si>
  <si>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</si>
  <si>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</si>
  <si>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</si>
  <si>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</si>
  <si>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</si>
  <si>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</si>
  <si>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</si>
  <si>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</si>
  <si>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</si>
  <si>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</si>
  <si>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</si>
  <si>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</si>
  <si>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</si>
  <si>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</si>
  <si>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</si>
  <si>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</si>
  <si>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</si>
  <si>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</si>
  <si>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</si>
  <si>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</si>
  <si>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</si>
  <si>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</si>
  <si>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</si>
  <si>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</si>
  <si>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</si>
  <si>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</si>
  <si>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</si>
  <si>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</si>
  <si>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</si>
  <si>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</si>
  <si>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</si>
  <si>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</si>
  <si>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</si>
  <si>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</si>
  <si>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</si>
  <si>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</si>
  <si>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</si>
  <si>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</si>
  <si>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</si>
  <si>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</si>
  <si>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</si>
  <si>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</si>
  <si>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</si>
  <si>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</si>
  <si>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</si>
  <si>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</si>
  <si>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</si>
  <si>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</si>
  <si>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</si>
  <si>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</si>
  <si>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</si>
  <si>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</si>
  <si>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</si>
  <si>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</si>
  <si>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</si>
  <si>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</si>
  <si>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</si>
  <si>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</si>
  <si>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</si>
  <si>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</si>
  <si>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</si>
  <si>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</si>
  <si>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</si>
  <si>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</si>
  <si>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</si>
  <si>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</si>
  <si>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</si>
  <si>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</si>
  <si>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</si>
  <si>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</si>
  <si>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</si>
  <si>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</si>
  <si>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</si>
  <si>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</si>
  <si>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</si>
  <si>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</si>
  <si>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</si>
  <si>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</si>
  <si>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</si>
  <si>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</si>
  <si>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</si>
  <si>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</si>
  <si>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</si>
  <si>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</si>
  <si>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</si>
  <si>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</si>
  <si>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</si>
  <si>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</si>
  <si>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</si>
  <si>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</si>
  <si>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</si>
  <si>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</si>
  <si>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</si>
  <si>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</si>
  <si>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</si>
  <si>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</si>
  <si>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</si>
  <si>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</si>
  <si>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</si>
  <si>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</si>
  <si>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</si>
  <si>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</si>
  <si>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</si>
  <si>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</si>
  <si>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</si>
  <si>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</si>
  <si>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</si>
  <si>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</si>
  <si>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</si>
  <si>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</si>
  <si>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</si>
  <si>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</si>
  <si>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</si>
  <si>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</si>
  <si>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</si>
  <si>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</si>
  <si>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</si>
  <si>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</si>
  <si>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</si>
  <si>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</si>
  <si>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</si>
  <si>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</si>
  <si>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</si>
  <si>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</si>
  <si>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</si>
  <si>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</si>
  <si>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</si>
  <si>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</si>
  <si>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</si>
  <si>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</si>
  <si>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</si>
  <si>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</si>
  <si>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</si>
  <si>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</si>
  <si>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</si>
  <si>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</si>
  <si>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</si>
  <si>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</si>
  <si>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</si>
  <si>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</si>
  <si>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</si>
  <si>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</si>
  <si>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</si>
  <si>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</si>
  <si>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</si>
  <si>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</si>
  <si>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</si>
  <si>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</si>
  <si>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</si>
  <si>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</si>
  <si>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</si>
  <si>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</si>
  <si>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</si>
  <si>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</si>
  <si>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</si>
  <si>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</si>
  <si>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</si>
  <si>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</si>
  <si>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</si>
  <si>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</si>
  <si>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</si>
  <si>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</si>
  <si>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</si>
  <si>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</si>
  <si>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</si>
  <si>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</si>
  <si>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</si>
  <si>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</si>
  <si>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</si>
  <si>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</si>
  <si>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</si>
  <si>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</si>
  <si>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</si>
  <si>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</si>
  <si>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</si>
  <si>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</si>
  <si>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</si>
  <si>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</si>
  <si>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</si>
  <si>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</si>
  <si>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</si>
  <si>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</si>
  <si>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</si>
  <si>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</si>
  <si>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</si>
  <si>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</si>
  <si>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</si>
  <si>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</si>
  <si>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</si>
  <si>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</si>
  <si>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</si>
  <si>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</si>
  <si>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</si>
  <si>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</si>
  <si>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</si>
  <si>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</si>
  <si>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</si>
  <si>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</si>
  <si>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</si>
  <si>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</si>
  <si>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</si>
  <si>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</si>
  <si>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</si>
  <si>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</si>
  <si>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</si>
  <si>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</si>
  <si>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</si>
  <si>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</si>
  <si>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</si>
  <si>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</si>
  <si>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</si>
  <si>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</si>
  <si>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</si>
  <si>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</si>
  <si>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</si>
  <si>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</si>
  <si>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</si>
  <si>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</si>
  <si>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</si>
  <si>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</si>
  <si>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</si>
  <si>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</si>
  <si>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</si>
  <si>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</si>
  <si>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</si>
  <si>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</si>
  <si>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</si>
  <si>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</si>
  <si>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</si>
  <si>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</si>
  <si>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</si>
  <si>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</si>
  <si>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</si>
  <si>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</si>
  <si>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</si>
  <si>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</si>
  <si>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</si>
  <si>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</si>
  <si>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</si>
  <si>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</si>
  <si>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</si>
  <si>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</si>
  <si>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</si>
  <si>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</si>
  <si>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</si>
  <si>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</si>
  <si>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</si>
  <si>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</si>
  <si>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</si>
  <si>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</si>
  <si>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</si>
  <si>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</si>
  <si>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</si>
  <si>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</si>
  <si>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</si>
  <si>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</si>
  <si>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</si>
  <si>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</si>
  <si>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</si>
  <si>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</si>
  <si>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</si>
  <si>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</si>
  <si>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</si>
  <si>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</si>
  <si>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</si>
  <si>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</si>
  <si>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</si>
  <si>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</si>
  <si>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</si>
  <si>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</si>
  <si>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</si>
  <si>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</si>
  <si>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</si>
  <si>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</si>
  <si>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</si>
  <si>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</si>
  <si>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</si>
  <si>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</si>
  <si>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</si>
  <si>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</si>
  <si>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</si>
  <si>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</si>
  <si>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</si>
  <si>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</si>
  <si>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</si>
  <si>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</si>
  <si>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</si>
  <si>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</si>
  <si>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</si>
  <si>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</si>
  <si>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</si>
  <si>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</si>
  <si>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</si>
  <si>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</si>
  <si>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</si>
  <si>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</si>
  <si>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</si>
  <si>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</si>
  <si>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</si>
  <si>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</si>
  <si>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</si>
  <si>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</si>
  <si>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</si>
  <si>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</si>
  <si>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</si>
  <si>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</si>
  <si>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</si>
  <si>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</si>
  <si>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</si>
  <si>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</si>
  <si>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</si>
  <si>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</si>
  <si>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</si>
  <si>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</si>
  <si>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</si>
  <si>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</si>
  <si>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</si>
  <si>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</si>
  <si>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</si>
  <si>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</si>
  <si>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</si>
  <si>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</si>
  <si>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</si>
  <si>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</si>
  <si>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</si>
  <si>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</si>
  <si>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</si>
  <si>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</si>
  <si>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</si>
  <si>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</si>
  <si>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</si>
  <si>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</si>
  <si>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</si>
  <si>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</si>
  <si>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</si>
  <si>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</si>
  <si>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</si>
  <si>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</si>
  <si>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</si>
  <si>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</si>
  <si>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</si>
  <si>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</si>
  <si>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</si>
  <si>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</si>
  <si>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</si>
  <si>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</si>
  <si>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</si>
  <si>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</si>
  <si>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</si>
  <si>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</si>
  <si>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</si>
  <si>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</si>
  <si>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</si>
  <si>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</si>
  <si>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</si>
  <si>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</si>
  <si>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</si>
  <si>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</si>
  <si>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</si>
  <si>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</si>
  <si>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</si>
  <si>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</si>
  <si>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</si>
  <si>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</si>
  <si>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</si>
  <si>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</si>
  <si>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</si>
  <si>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</si>
  <si>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</si>
  <si>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</si>
  <si>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</si>
  <si>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</si>
  <si>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</si>
  <si>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</si>
  <si>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</si>
  <si>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</si>
  <si>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</si>
  <si>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</si>
  <si>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</si>
  <si>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</si>
  <si>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</si>
  <si>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</si>
  <si>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</si>
  <si>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</si>
  <si>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</si>
  <si>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</si>
  <si>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</si>
  <si>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</si>
  <si>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</si>
  <si>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</si>
  <si>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</si>
  <si>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</si>
  <si>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</si>
  <si>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</si>
  <si>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</si>
  <si>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</si>
  <si>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</si>
  <si>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</si>
  <si>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</si>
  <si>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</si>
  <si>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</si>
  <si>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</si>
  <si>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</si>
  <si>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</si>
  <si>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</si>
  <si>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</si>
  <si>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</si>
  <si>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</si>
  <si>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</si>
  <si>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</si>
  <si>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</si>
  <si>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</si>
  <si>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</si>
  <si>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</si>
  <si>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</si>
  <si>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</si>
  <si>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</si>
  <si>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</si>
  <si>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</si>
  <si>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</si>
  <si>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</si>
  <si>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</si>
  <si>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</si>
  <si>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</si>
  <si>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</si>
  <si>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</si>
  <si>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</si>
  <si>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</si>
  <si>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</si>
  <si>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</si>
  <si>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</si>
  <si>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</si>
  <si>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</si>
  <si>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</si>
  <si>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</si>
  <si>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</si>
  <si>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</si>
  <si>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</si>
  <si>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</si>
  <si>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</si>
  <si>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</si>
  <si>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</si>
  <si>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</si>
  <si>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</si>
  <si>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</si>
  <si>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</si>
  <si>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</si>
  <si>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</si>
  <si>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</si>
  <si>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</si>
  <si>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</si>
  <si>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</si>
  <si>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</si>
  <si>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</si>
  <si>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</si>
  <si>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</si>
  <si>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</si>
  <si>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</si>
  <si>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</si>
  <si>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</si>
  <si>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</si>
  <si>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</si>
  <si>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</si>
  <si>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</si>
  <si>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</si>
  <si>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</si>
  <si>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</si>
  <si>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</si>
  <si>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</si>
  <si>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</si>
  <si>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</si>
  <si>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</si>
  <si>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</si>
  <si>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</si>
  <si>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</si>
  <si>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</si>
  <si>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</si>
  <si>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</si>
  <si>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</si>
  <si>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</si>
  <si>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</si>
  <si>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</si>
  <si>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</si>
  <si>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</si>
  <si>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</si>
  <si>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</si>
  <si>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</si>
  <si>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</si>
  <si>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</si>
  <si>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</si>
  <si>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</si>
  <si>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</si>
  <si>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</si>
  <si>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</si>
  <si>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</si>
  <si>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</si>
  <si>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</si>
  <si>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</si>
  <si>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</si>
  <si>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</si>
  <si>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</si>
  <si>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</si>
  <si>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</si>
  <si>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</si>
  <si>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</si>
  <si>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</si>
  <si>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</si>
  <si>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</si>
  <si>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</si>
  <si>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</si>
  <si>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</si>
  <si>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</si>
  <si>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</si>
  <si>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</si>
  <si>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</si>
  <si>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</si>
  <si>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</si>
  <si>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</si>
  <si>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</si>
  <si>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</si>
  <si>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</si>
  <si>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</si>
  <si>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</si>
  <si>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</si>
  <si>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</si>
  <si>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</si>
  <si>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</si>
  <si>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</si>
  <si>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</si>
  <si>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</si>
  <si>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</si>
  <si>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</si>
  <si>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</si>
  <si>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</si>
  <si>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</si>
  <si>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</si>
  <si>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</si>
  <si>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</si>
  <si>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</si>
  <si>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</si>
  <si>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</si>
  <si>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</si>
  <si>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</si>
  <si>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</si>
  <si>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</si>
  <si>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</si>
  <si>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</si>
  <si>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</si>
  <si>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</si>
  <si>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</si>
  <si>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</si>
  <si>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</si>
  <si>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</si>
  <si>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</si>
  <si>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</si>
  <si>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</si>
  <si>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</si>
  <si>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</si>
  <si>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</si>
  <si>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</si>
  <si>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</si>
  <si>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</si>
  <si>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</si>
  <si>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</si>
  <si>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</si>
  <si>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</si>
  <si>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</si>
  <si>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</si>
  <si>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</si>
  <si>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</si>
  <si>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</si>
  <si>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</si>
  <si>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</si>
  <si>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</si>
  <si>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</si>
  <si>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</si>
  <si>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</si>
  <si>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</si>
  <si>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</si>
  <si>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</si>
  <si>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</si>
  <si>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</si>
  <si>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</si>
  <si>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</si>
  <si>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</si>
  <si>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</si>
  <si>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</si>
  <si>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</si>
  <si>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</si>
  <si>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</si>
  <si>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</si>
  <si>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</si>
  <si>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</si>
  <si>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</si>
  <si>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</si>
  <si>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</si>
  <si>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</si>
  <si>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</si>
  <si>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</si>
  <si>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</si>
  <si>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</si>
  <si>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</si>
  <si>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</si>
  <si>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</si>
  <si>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</si>
  <si>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</si>
  <si>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</si>
  <si>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</si>
  <si>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</si>
  <si>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</si>
  <si>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</si>
  <si>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</si>
  <si>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</si>
  <si>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</si>
  <si>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</si>
  <si>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</si>
  <si>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</si>
  <si>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</si>
  <si>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</si>
  <si>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</si>
  <si>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</si>
  <si>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</si>
  <si>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</si>
  <si>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</si>
  <si>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</si>
  <si>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</si>
  <si>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</si>
  <si>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</si>
  <si>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</si>
  <si>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</si>
  <si>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</si>
  <si>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</si>
  <si>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</si>
  <si>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</si>
  <si>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</si>
  <si>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</si>
  <si>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</si>
  <si>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</si>
  <si>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</si>
  <si>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</si>
  <si>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</si>
  <si>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</si>
  <si>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</si>
  <si>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</si>
  <si>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</si>
  <si>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</si>
  <si>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</si>
  <si>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</si>
  <si>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</si>
  <si>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</si>
  <si>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</si>
  <si>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</si>
  <si>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</si>
  <si>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</si>
  <si>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</si>
  <si>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</si>
  <si>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</si>
  <si>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</si>
  <si>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</si>
  <si>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</si>
  <si>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</si>
  <si>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</si>
  <si>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</si>
  <si>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</si>
  <si>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</si>
  <si>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</si>
  <si>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</si>
  <si>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</si>
  <si>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</si>
  <si>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</si>
  <si>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</si>
  <si>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</si>
  <si>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</si>
  <si>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</si>
  <si>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</si>
  <si>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</si>
  <si>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</si>
  <si>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</si>
  <si>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</si>
  <si>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</si>
  <si>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</si>
  <si>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</si>
  <si>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</si>
  <si>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</si>
  <si>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</si>
  <si>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</si>
  <si>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</si>
  <si>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</si>
  <si>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</si>
  <si>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</si>
  <si>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</si>
  <si>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</si>
  <si>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</si>
  <si>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</si>
  <si>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</si>
  <si>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</si>
  <si>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</si>
  <si>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</si>
  <si>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</si>
  <si>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</si>
  <si>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</si>
  <si>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</si>
  <si>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</si>
  <si>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</si>
  <si>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</si>
  <si>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</si>
  <si>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</si>
  <si>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</si>
  <si>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</si>
  <si>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</si>
  <si>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</si>
  <si>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</si>
  <si>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</si>
  <si>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</si>
  <si>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</si>
  <si>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</si>
  <si>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</si>
  <si>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</si>
  <si>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</si>
  <si>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</si>
  <si>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</si>
  <si>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</si>
  <si>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</si>
  <si>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</si>
  <si>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</si>
  <si>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</si>
  <si>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</si>
  <si>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</si>
  <si>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</si>
  <si>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</si>
  <si>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</si>
  <si>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</si>
  <si>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</si>
  <si>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</si>
  <si>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</si>
  <si>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</si>
  <si>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</si>
  <si>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</si>
  <si>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</si>
  <si>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</si>
  <si>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</si>
  <si>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</si>
  <si>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</si>
  <si>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</si>
  <si>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</si>
  <si>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</si>
  <si>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</si>
  <si>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</si>
  <si>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</si>
  <si>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</si>
  <si>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</si>
  <si>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</si>
  <si>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</si>
  <si>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</si>
  <si>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</si>
  <si>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</si>
  <si>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</si>
  <si>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</si>
  <si>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</si>
  <si>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</si>
  <si>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</si>
  <si>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</si>
  <si>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</si>
  <si>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</si>
  <si>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</si>
  <si>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</si>
  <si>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</si>
  <si>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</si>
  <si>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</si>
  <si>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</si>
  <si>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</si>
  <si>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</si>
  <si>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</si>
  <si>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</si>
  <si>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</si>
  <si>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</si>
  <si>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</si>
  <si>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</si>
  <si>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</si>
  <si>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</si>
  <si>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</si>
  <si>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</si>
  <si>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</si>
  <si>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</si>
  <si>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</si>
  <si>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</si>
  <si>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</si>
  <si>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</si>
  <si>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</si>
  <si>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</si>
  <si>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</si>
  <si>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</si>
  <si>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</si>
  <si>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</si>
  <si>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</si>
  <si>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</si>
  <si>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</si>
  <si>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</si>
  <si>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</si>
  <si>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</si>
  <si>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</si>
  <si>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</si>
  <si>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</si>
  <si>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</si>
  <si>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</si>
  <si>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</si>
  <si>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</si>
  <si>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</si>
  <si>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</si>
  <si>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</si>
  <si>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</si>
  <si>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</si>
  <si>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</si>
  <si>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</si>
  <si>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</si>
  <si>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</si>
  <si>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</si>
  <si>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</si>
  <si>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</si>
  <si>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</si>
  <si>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</si>
  <si>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</si>
  <si>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</si>
  <si>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</si>
  <si>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</si>
  <si>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</si>
  <si>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</si>
  <si>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</si>
  <si>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</si>
  <si>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</si>
  <si>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</si>
  <si>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</si>
  <si>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</si>
  <si>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</si>
  <si>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</si>
  <si>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</si>
  <si>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</si>
  <si>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</si>
  <si>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</si>
  <si>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</si>
  <si>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</si>
  <si>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</si>
  <si>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</si>
  <si>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</si>
  <si>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</si>
  <si>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</si>
  <si>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</si>
  <si>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</si>
  <si>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</si>
  <si>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</si>
  <si>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</si>
  <si>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</si>
  <si>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</si>
  <si>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</si>
  <si>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</si>
  <si>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</si>
  <si>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</si>
  <si>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</si>
  <si>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</si>
  <si>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</si>
  <si>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</si>
  <si>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</si>
  <si>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</si>
  <si>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</si>
  <si>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</si>
  <si>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</si>
  <si>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</si>
  <si>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</si>
  <si>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</si>
  <si>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</si>
  <si>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</si>
  <si>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</si>
  <si>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</si>
  <si>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</si>
  <si>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</si>
  <si>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</si>
  <si>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</si>
  <si>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</si>
  <si>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</si>
  <si>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</si>
  <si>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</si>
  <si>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</si>
  <si>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</si>
  <si>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</si>
  <si>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</si>
  <si>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</si>
  <si>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</si>
  <si>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</si>
  <si>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</si>
  <si>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</si>
  <si>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</si>
  <si>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</si>
  <si>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</si>
  <si>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</si>
  <si>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</si>
  <si>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</si>
  <si>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</si>
  <si>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</si>
  <si>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</si>
  <si>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</si>
  <si>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</si>
  <si>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</si>
  <si>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</si>
  <si>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</si>
  <si>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</si>
  <si>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</si>
  <si>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</si>
  <si>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</si>
  <si>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</si>
  <si>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</si>
  <si>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</si>
  <si>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</si>
  <si>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</si>
  <si>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</si>
  <si>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</si>
  <si>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</si>
  <si>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</si>
  <si>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</si>
  <si>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</si>
  <si>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</si>
  <si>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</si>
  <si>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</si>
  <si>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</si>
  <si>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</si>
  <si>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</si>
  <si>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</si>
  <si>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</si>
  <si>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</si>
  <si>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</si>
  <si>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</si>
  <si>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</si>
  <si>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</si>
  <si>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</si>
  <si>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</si>
  <si>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</si>
  <si>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</si>
  <si>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</si>
  <si>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</si>
  <si>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</si>
  <si>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</si>
  <si>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</si>
  <si>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</si>
  <si>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</si>
  <si>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</si>
  <si>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</si>
  <si>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</si>
  <si>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</si>
  <si>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</si>
  <si>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</si>
  <si>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</si>
  <si>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</si>
  <si>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</si>
  <si>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</si>
  <si>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</si>
  <si>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</si>
  <si>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</si>
  <si>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</si>
  <si>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</si>
  <si>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</si>
  <si>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</si>
  <si>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</si>
  <si>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</si>
  <si>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</si>
  <si>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</si>
  <si>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</si>
  <si>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</si>
  <si>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</si>
  <si>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</si>
  <si>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</si>
  <si>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</si>
  <si>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</si>
  <si>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</si>
  <si>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</si>
  <si>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</si>
  <si>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</si>
  <si>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</si>
  <si>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</si>
  <si>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</si>
  <si>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</si>
  <si>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</si>
  <si>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</si>
  <si>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</si>
  <si>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</si>
  <si>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</si>
  <si>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</si>
  <si>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</si>
  <si>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</si>
  <si>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</si>
  <si>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</si>
  <si>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</si>
  <si>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</si>
  <si>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</si>
  <si>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</si>
  <si>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</si>
  <si>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</si>
  <si>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</si>
  <si>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</si>
  <si>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</si>
  <si>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</si>
  <si>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</si>
  <si>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</si>
  <si>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</si>
  <si>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</si>
  <si>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</si>
  <si>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</si>
  <si>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</si>
  <si>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</si>
  <si>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</si>
  <si>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</si>
  <si>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</si>
  <si>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</si>
  <si>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</si>
  <si>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</si>
  <si>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</si>
  <si>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</si>
  <si>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</si>
  <si>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</si>
  <si>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</si>
  <si>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</si>
  <si>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</si>
  <si>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</si>
  <si>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</si>
  <si>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</si>
  <si>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</si>
  <si>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</si>
  <si>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</si>
  <si>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</si>
  <si>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</si>
  <si>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</si>
  <si>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</si>
  <si>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</si>
  <si>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</si>
  <si>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</si>
  <si>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</si>
  <si>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</si>
  <si>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</si>
  <si>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</si>
  <si>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</si>
  <si>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</si>
  <si>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</si>
  <si>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</si>
  <si>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</si>
  <si>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</si>
  <si>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</si>
  <si>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</si>
  <si>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</si>
  <si>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</si>
  <si>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</si>
  <si>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</si>
  <si>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</si>
  <si>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</si>
  <si>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</si>
  <si>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</si>
  <si>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</si>
  <si>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</si>
  <si>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</si>
  <si>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</si>
  <si>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</si>
  <si>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</si>
  <si>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</si>
  <si>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</si>
  <si>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</si>
  <si>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</si>
  <si>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</si>
  <si>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</si>
  <si>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</si>
  <si>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</si>
  <si>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</si>
  <si>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</si>
  <si>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</si>
  <si>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</si>
  <si>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</si>
  <si>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</si>
  <si>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</si>
  <si>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</si>
  <si>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</si>
  <si>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</si>
  <si>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</si>
  <si>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</si>
  <si>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</si>
  <si>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</si>
  <si>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</si>
  <si>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</si>
  <si>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</si>
  <si>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</si>
  <si>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</si>
  <si>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</si>
  <si>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</si>
  <si>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</si>
  <si>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</si>
  <si>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</si>
  <si>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</si>
  <si>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</si>
  <si>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</si>
  <si>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</si>
  <si>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</si>
  <si>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</si>
  <si>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</si>
  <si>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</si>
  <si>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</si>
  <si>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</si>
  <si>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</si>
  <si>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</si>
  <si>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</si>
  <si>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</si>
  <si>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</si>
  <si>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</si>
  <si>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</si>
  <si>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</si>
  <si>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</si>
  <si>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</si>
  <si>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</si>
  <si>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</si>
  <si>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</si>
  <si>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</si>
  <si>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</si>
  <si>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</si>
  <si>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</si>
  <si>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</si>
  <si>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</si>
  <si>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</si>
  <si>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</si>
  <si>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</si>
  <si>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</si>
  <si>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</si>
  <si>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</si>
  <si>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</si>
  <si>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</si>
  <si>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</si>
  <si>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</si>
  <si>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</si>
  <si>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</si>
  <si>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</si>
  <si>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</si>
  <si>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</si>
  <si>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</si>
  <si>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</si>
  <si>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</si>
  <si>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</si>
  <si>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</si>
  <si>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</si>
  <si>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</si>
  <si>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</si>
  <si>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</si>
  <si>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</si>
  <si>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</si>
  <si>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</si>
  <si>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</si>
  <si>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</si>
  <si>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</si>
  <si>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</si>
  <si>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</si>
  <si>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</si>
  <si>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</si>
  <si>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</si>
  <si>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</si>
  <si>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</si>
  <si>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</si>
  <si>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</si>
  <si>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</si>
  <si>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</si>
  <si>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</si>
  <si>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</si>
  <si>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</si>
  <si>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</si>
  <si>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</si>
  <si>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</si>
  <si>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</si>
  <si>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</si>
  <si>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</si>
  <si>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</si>
  <si>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</si>
  <si>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</si>
  <si>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</si>
  <si>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</si>
  <si>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</si>
  <si>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</si>
  <si>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</si>
  <si>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</si>
  <si>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</si>
  <si>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</si>
  <si>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</si>
  <si>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</si>
  <si>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</si>
  <si>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</si>
  <si>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</si>
  <si>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</si>
  <si>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</si>
  <si>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</si>
  <si>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</si>
  <si>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</si>
  <si>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</si>
  <si>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</si>
  <si>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</si>
  <si>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</si>
  <si>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</si>
  <si>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</si>
  <si>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</si>
  <si>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</si>
  <si>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</si>
  <si>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</si>
  <si>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</si>
  <si>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</si>
  <si>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</si>
  <si>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</si>
  <si>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</si>
  <si>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</si>
  <si>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</si>
  <si>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</si>
  <si>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</si>
  <si>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</si>
  <si>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</si>
  <si>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</si>
  <si>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</si>
  <si>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</si>
  <si>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</si>
  <si>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</si>
  <si>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</si>
  <si>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</si>
  <si>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</si>
  <si>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</si>
  <si>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</si>
  <si>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</si>
  <si>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</si>
  <si>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</si>
  <si>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</si>
  <si>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</si>
  <si>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</si>
  <si>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</si>
  <si>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</si>
  <si>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</si>
  <si>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</si>
  <si>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</si>
  <si>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</si>
  <si>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</si>
  <si>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</si>
  <si>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</si>
  <si>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</si>
  <si>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</si>
  <si>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</si>
  <si>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</si>
  <si>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</si>
  <si>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</si>
  <si>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</si>
  <si>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</si>
  <si>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</si>
  <si>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</si>
  <si>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</si>
  <si>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</si>
  <si>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</si>
  <si>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</si>
  <si>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</si>
  <si>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</si>
  <si>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</si>
  <si>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</si>
  <si>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</si>
  <si>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</si>
  <si>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</si>
  <si>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</si>
  <si>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</si>
  <si>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</si>
  <si>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</si>
  <si>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</si>
  <si>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</si>
  <si>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</si>
  <si>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</si>
  <si>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</si>
  <si>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</si>
  <si>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</si>
  <si>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</si>
  <si>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</si>
  <si>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</si>
  <si>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</si>
  <si>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</si>
  <si>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</si>
  <si>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</si>
  <si>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</si>
  <si>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</si>
  <si>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</si>
  <si>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</si>
  <si>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</si>
  <si>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</si>
  <si>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</si>
  <si>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</si>
  <si>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</si>
  <si>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</si>
  <si>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</si>
  <si>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</si>
  <si>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</si>
  <si>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</si>
  <si>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</si>
  <si>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</si>
  <si>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</si>
  <si>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</si>
  <si>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</si>
  <si>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</si>
  <si>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</si>
  <si>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</si>
  <si>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</si>
  <si>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</si>
  <si>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</si>
  <si>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</si>
  <si>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</si>
  <si>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</si>
  <si>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</si>
  <si>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</si>
  <si>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</si>
  <si>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</si>
  <si>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</si>
  <si>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</si>
  <si>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</si>
  <si>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</si>
  <si>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</si>
  <si>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</si>
  <si>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</si>
  <si>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</si>
  <si>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</si>
  <si>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</si>
  <si>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</si>
  <si>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</si>
  <si>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</si>
  <si>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</si>
  <si>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</si>
  <si>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</si>
  <si>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</si>
  <si>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</si>
  <si>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</si>
  <si>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</si>
  <si>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</si>
  <si>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</si>
  <si>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</si>
  <si>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</si>
  <si>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</si>
  <si>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</si>
  <si>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</si>
  <si>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</si>
  <si>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</si>
  <si>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</si>
  <si>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</si>
  <si>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</si>
  <si>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</si>
  <si>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</si>
  <si>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</si>
  <si>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</si>
  <si>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</si>
  <si>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</si>
  <si>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</si>
  <si>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</si>
  <si>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</si>
  <si>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</si>
  <si>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</si>
  <si>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</si>
  <si>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</si>
  <si>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</si>
  <si>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</si>
  <si>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</si>
  <si>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</si>
  <si>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</si>
  <si>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</si>
  <si>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</si>
  <si>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</si>
  <si>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</si>
  <si>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</si>
  <si>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</si>
  <si>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</si>
  <si>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</si>
  <si>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</si>
  <si>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</si>
  <si>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</si>
  <si>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</si>
  <si>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</si>
  <si>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</si>
  <si>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</si>
  <si>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</si>
  <si>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</si>
  <si>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</si>
  <si>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</si>
  <si>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</si>
  <si>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</si>
  <si>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</si>
  <si>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</si>
  <si>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</si>
  <si>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</si>
  <si>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</si>
  <si>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</si>
  <si>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</si>
  <si>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</si>
  <si>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</si>
  <si>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</si>
  <si>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</si>
  <si>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</si>
  <si>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</si>
  <si>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</si>
  <si>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</si>
  <si>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</si>
  <si>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</si>
  <si>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</si>
  <si>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</si>
  <si>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</si>
  <si>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</si>
  <si>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</si>
  <si>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</si>
  <si>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</si>
  <si>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</si>
  <si>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</si>
  <si>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</si>
  <si>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</si>
  <si>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</si>
  <si>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</si>
  <si>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</si>
  <si>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</si>
  <si>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</si>
  <si>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</si>
  <si>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</si>
  <si>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</si>
  <si>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</si>
  <si>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</si>
  <si>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</si>
  <si>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</si>
  <si>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</si>
  <si>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</si>
  <si>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</si>
  <si>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</si>
  <si>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</si>
  <si>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</si>
  <si>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</si>
  <si>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</si>
  <si>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</si>
  <si>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</si>
  <si>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</si>
  <si>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</si>
  <si>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</si>
  <si>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</si>
  <si>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</si>
  <si>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</si>
  <si>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</si>
  <si>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</si>
  <si>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</si>
  <si>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</si>
  <si>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</si>
  <si>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</si>
  <si>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</si>
  <si>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</si>
  <si>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</si>
  <si>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</si>
  <si>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</si>
  <si>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</si>
  <si>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</si>
  <si>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</si>
  <si>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</si>
  <si>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</si>
  <si>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</si>
  <si>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</si>
  <si>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</si>
  <si>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</si>
  <si>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</si>
  <si>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</si>
  <si>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</si>
  <si>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</si>
  <si>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</si>
  <si>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</si>
  <si>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</si>
  <si>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</si>
  <si>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</si>
  <si>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</si>
  <si>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</si>
  <si>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</si>
  <si>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</si>
  <si>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</si>
  <si>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</si>
  <si>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</si>
  <si>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</si>
  <si>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</si>
  <si>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</si>
  <si>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</si>
  <si>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</si>
  <si>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</si>
  <si>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</si>
  <si>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</si>
  <si>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</si>
  <si>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</si>
  <si>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</si>
  <si>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</si>
  <si>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</si>
  <si>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</si>
  <si>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</si>
  <si>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</si>
  <si>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</si>
  <si>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</si>
  <si>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</si>
  <si>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</si>
  <si>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</si>
  <si>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</si>
  <si>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</si>
  <si>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</si>
  <si>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</si>
  <si>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</si>
  <si>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</si>
  <si>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</si>
  <si>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</si>
  <si>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</si>
  <si>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</si>
  <si>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</si>
  <si>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</si>
  <si>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</si>
  <si>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</si>
  <si>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</si>
  <si>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</si>
  <si>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</si>
  <si>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</si>
  <si>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</si>
  <si>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</si>
  <si>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</si>
  <si>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</si>
  <si>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</si>
  <si>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</si>
  <si>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</si>
  <si>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</si>
  <si>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</si>
  <si>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</si>
  <si>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</si>
  <si>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</si>
  <si>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</si>
  <si>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</si>
  <si>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</si>
  <si>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</si>
  <si>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</si>
  <si>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</si>
  <si>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</si>
  <si>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</si>
  <si>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</si>
  <si>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</si>
  <si>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</si>
  <si>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</si>
  <si>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</si>
  <si>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</si>
  <si>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</si>
  <si>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</si>
  <si>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</si>
  <si>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</si>
  <si>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</si>
  <si>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</si>
  <si>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</si>
  <si>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</si>
  <si>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</si>
  <si>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</si>
  <si>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</si>
  <si>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</si>
  <si>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</si>
  <si>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</si>
  <si>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</si>
  <si>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</si>
  <si>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</si>
  <si>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</si>
  <si>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</si>
  <si>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</si>
  <si>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</si>
  <si>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</si>
  <si>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</si>
  <si>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</si>
  <si>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</si>
  <si>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</si>
  <si>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</si>
  <si>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</si>
  <si>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</si>
  <si>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</si>
  <si>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</si>
  <si>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</si>
  <si>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</si>
  <si>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</si>
  <si>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</si>
  <si>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</si>
  <si>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</si>
  <si>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</si>
  <si>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</si>
  <si>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</si>
  <si>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</si>
  <si>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</si>
  <si>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</si>
  <si>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</si>
  <si>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</si>
  <si>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</si>
  <si>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</si>
  <si>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</si>
  <si>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</si>
  <si>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</si>
  <si>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</si>
  <si>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</si>
  <si>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</si>
  <si>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</si>
  <si>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</si>
  <si>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</si>
  <si>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</si>
  <si>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</si>
  <si>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</si>
  <si>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</si>
  <si>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</si>
  <si>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</si>
  <si>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</si>
  <si>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</si>
  <si>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</si>
  <si>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</si>
  <si>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</si>
  <si>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</si>
  <si>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</si>
  <si>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</si>
  <si>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</si>
  <si>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</si>
  <si>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</si>
  <si>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</si>
  <si>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</si>
  <si>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</si>
  <si>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</si>
  <si>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</si>
  <si>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</si>
  <si>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</si>
  <si>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</si>
  <si>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</si>
  <si>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</si>
  <si>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</si>
  <si>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</si>
  <si>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</si>
  <si>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</si>
  <si>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</si>
  <si>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</si>
  <si>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</si>
  <si>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</si>
  <si>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</si>
  <si>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</si>
  <si>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</si>
  <si>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</si>
  <si>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</si>
  <si>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</si>
  <si>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</si>
  <si>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</si>
  <si>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</si>
  <si>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</si>
  <si>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</si>
  <si>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</si>
  <si>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</si>
  <si>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</si>
  <si>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</si>
  <si>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</si>
  <si>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</si>
  <si>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</si>
  <si>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</si>
  <si>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</si>
  <si>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</si>
  <si>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</si>
  <si>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</si>
  <si>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</si>
  <si>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</si>
  <si>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</si>
  <si>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</si>
  <si>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</si>
  <si>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</si>
  <si>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</si>
  <si>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</si>
  <si>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</si>
  <si>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</si>
  <si>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</si>
  <si>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</si>
  <si>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</si>
  <si>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</si>
  <si>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</si>
  <si>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</si>
  <si>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</si>
  <si>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</si>
  <si>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</si>
  <si>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</si>
  <si>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</si>
  <si>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</si>
  <si>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</si>
  <si>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</si>
  <si>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</si>
  <si>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</si>
  <si>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</si>
  <si>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</si>
  <si>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</si>
  <si>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</si>
  <si>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</si>
  <si>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</si>
  <si>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</si>
  <si>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</si>
  <si>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</si>
  <si>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</si>
  <si>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</si>
  <si>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</si>
  <si>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</si>
  <si>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</si>
  <si>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</si>
  <si>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</si>
  <si>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</si>
  <si>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</si>
  <si>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</si>
  <si>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</si>
  <si>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</si>
  <si>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</si>
  <si>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</si>
  <si>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</si>
  <si>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</si>
  <si>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</si>
  <si>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</si>
  <si>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</si>
  <si>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</si>
  <si>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</si>
  <si>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</si>
  <si>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</si>
  <si>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</si>
  <si>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</si>
  <si>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</si>
  <si>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</si>
  <si>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</si>
  <si>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</si>
  <si>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</si>
  <si>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</si>
  <si>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</si>
  <si>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</si>
  <si>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</si>
  <si>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</si>
  <si>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</si>
  <si>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</si>
  <si>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</si>
  <si>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</si>
  <si>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</si>
  <si>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</si>
  <si>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</si>
  <si>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</si>
  <si>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</si>
  <si>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</si>
  <si>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</si>
  <si>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</si>
  <si>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</si>
  <si>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</si>
  <si>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</si>
  <si>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</si>
  <si>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</si>
  <si>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</si>
  <si>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</si>
  <si>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</si>
  <si>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</si>
  <si>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</si>
  <si>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</si>
  <si>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</si>
  <si>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</si>
  <si>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</si>
  <si>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</si>
  <si>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</si>
  <si>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</si>
  <si>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</si>
  <si>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</si>
  <si>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</si>
  <si>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</si>
  <si>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</si>
  <si>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</si>
  <si>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</si>
  <si>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</si>
  <si>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</si>
  <si>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</si>
  <si>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</si>
  <si>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</si>
  <si>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</si>
  <si>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</si>
  <si>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</si>
  <si>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</si>
  <si>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</si>
  <si>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</si>
  <si>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</si>
  <si>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</si>
  <si>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</si>
  <si>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</si>
  <si>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</si>
  <si>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</si>
  <si>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</si>
  <si>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</si>
  <si>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</si>
  <si>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</si>
  <si>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</si>
  <si>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</si>
  <si>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</si>
  <si>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</si>
  <si>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</si>
  <si>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</si>
  <si>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</si>
  <si>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</si>
  <si>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</si>
  <si>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</si>
  <si>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</si>
  <si>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</si>
  <si>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</si>
  <si>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</si>
  <si>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</si>
  <si>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</si>
  <si>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</si>
  <si>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</si>
  <si>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</si>
  <si>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</si>
  <si>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</si>
  <si>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</si>
  <si>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</si>
  <si>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</si>
  <si>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</si>
  <si>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</si>
  <si>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</si>
  <si>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</si>
  <si>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</si>
  <si>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</si>
  <si>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</si>
  <si>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</si>
  <si>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</si>
  <si>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</si>
  <si>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</si>
  <si>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</si>
  <si>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</si>
  <si>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</si>
  <si>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</si>
  <si>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</si>
  <si>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</si>
  <si>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</si>
  <si>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</si>
  <si>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</si>
  <si>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</si>
  <si>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</si>
  <si>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</si>
  <si>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</si>
  <si>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</si>
  <si>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</si>
  <si>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</si>
  <si>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</si>
  <si>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</si>
  <si>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</si>
  <si>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</si>
  <si>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</si>
  <si>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</si>
  <si>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</si>
  <si>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</si>
  <si>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</si>
  <si>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</si>
  <si>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</si>
  <si>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</si>
  <si>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</si>
  <si>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</si>
  <si>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</si>
  <si>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</si>
  <si>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</si>
  <si>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</si>
  <si>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</si>
  <si>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</si>
  <si>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</si>
  <si>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</si>
  <si>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</si>
  <si>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</si>
  <si>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</si>
  <si>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</si>
  <si>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</si>
  <si>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</si>
  <si>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</si>
  <si>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</si>
  <si>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</si>
  <si>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</si>
  <si>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</si>
  <si>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</si>
  <si>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</si>
  <si>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</si>
  <si>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</si>
  <si>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</si>
  <si>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</si>
  <si>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</si>
  <si>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</si>
  <si>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</si>
  <si>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</si>
  <si>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</si>
  <si>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</si>
  <si>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</si>
  <si>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</si>
  <si>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</si>
  <si>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</si>
  <si>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</si>
  <si>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</si>
  <si>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</si>
  <si>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</si>
  <si>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</si>
  <si>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</si>
  <si>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</si>
  <si>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</si>
  <si>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</si>
  <si>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</si>
  <si>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</si>
  <si>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</si>
  <si>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</si>
  <si>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</si>
  <si>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</si>
  <si>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</si>
  <si>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</si>
  <si>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</si>
  <si>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</si>
  <si>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</si>
  <si>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</si>
  <si>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</si>
  <si>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</si>
  <si>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</si>
  <si>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</si>
  <si>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</si>
  <si>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</si>
  <si>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</si>
  <si>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</si>
  <si>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</si>
  <si>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</si>
  <si>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</si>
  <si>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</si>
  <si>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</si>
  <si>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</si>
  <si>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</si>
  <si>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</si>
  <si>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</si>
  <si>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</si>
  <si>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</si>
  <si>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</si>
  <si>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</si>
  <si>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</si>
  <si>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</si>
  <si>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</si>
  <si>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</si>
  <si>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</si>
  <si>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</si>
  <si>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</si>
  <si>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</si>
  <si>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</si>
  <si>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</si>
  <si>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</si>
  <si>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</si>
  <si>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</si>
  <si>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</si>
  <si>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</si>
  <si>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</si>
  <si>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</si>
  <si>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</si>
  <si>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</si>
  <si>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</si>
  <si>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</si>
  <si>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</si>
  <si>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</si>
  <si>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</si>
  <si>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</si>
  <si>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</si>
  <si>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</si>
  <si>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</si>
  <si>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</si>
  <si>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</si>
  <si>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</si>
  <si>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</si>
  <si>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</si>
  <si>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</si>
  <si>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</si>
  <si>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</si>
  <si>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</si>
  <si>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</si>
  <si>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</si>
  <si>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</si>
  <si>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</si>
  <si>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</si>
  <si>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</si>
  <si>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</si>
  <si>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</si>
  <si>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</si>
  <si>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</si>
  <si>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</si>
  <si>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</si>
  <si>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</si>
  <si>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</si>
  <si>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</si>
  <si>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</si>
  <si>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</si>
  <si>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</si>
  <si>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</si>
  <si>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</si>
  <si>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</si>
  <si>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</si>
  <si>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</si>
  <si>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</si>
  <si>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</si>
  <si>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</si>
  <si>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</si>
  <si>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</si>
  <si>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</si>
  <si>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</si>
  <si>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</si>
  <si>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</si>
  <si>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</si>
  <si>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</si>
  <si>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</si>
  <si>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</si>
  <si>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</si>
  <si>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</si>
  <si>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</si>
  <si>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</si>
  <si>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</si>
  <si>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</si>
  <si>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</si>
  <si>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</si>
  <si>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</si>
  <si>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</si>
  <si>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</si>
  <si>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</si>
  <si>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</si>
  <si>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</si>
  <si>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</si>
  <si>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</si>
  <si>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</si>
  <si>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</si>
  <si>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</si>
  <si>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</si>
  <si>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</si>
  <si>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</si>
  <si>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</si>
  <si>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</si>
  <si>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</si>
  <si>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</si>
  <si>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</si>
  <si>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</si>
  <si>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</si>
  <si>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</si>
  <si>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</si>
  <si>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</si>
  <si>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</si>
  <si>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</si>
  <si>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</si>
  <si>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</si>
  <si>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</si>
  <si>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</si>
  <si>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</si>
  <si>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</si>
  <si>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</si>
  <si>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</si>
  <si>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</si>
  <si>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</si>
  <si>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</si>
  <si>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</si>
  <si>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</si>
  <si>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</si>
  <si>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</si>
  <si>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</si>
  <si>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</si>
  <si>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</si>
  <si>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</si>
  <si>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</si>
  <si>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</si>
  <si>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</si>
  <si>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</si>
  <si>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</si>
  <si>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</si>
  <si>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</si>
  <si>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</si>
  <si>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</si>
  <si>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</si>
  <si>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</si>
  <si>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</si>
  <si>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</si>
  <si>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</si>
  <si>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</si>
  <si>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</si>
  <si>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</si>
  <si>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</si>
  <si>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</si>
  <si>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</si>
  <si>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</si>
  <si>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</si>
  <si>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</si>
  <si>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</si>
  <si>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</si>
  <si>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</si>
  <si>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</si>
  <si>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</si>
  <si>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</si>
  <si>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</si>
  <si>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</si>
  <si>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</si>
  <si>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</si>
  <si>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</si>
  <si>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</si>
  <si>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</si>
  <si>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</si>
  <si>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</si>
  <si>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</si>
  <si>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</si>
  <si>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</si>
  <si>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</si>
  <si>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</si>
  <si>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</si>
  <si>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</si>
  <si>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</si>
  <si>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</si>
  <si>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</si>
  <si>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</si>
  <si>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</si>
  <si>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</si>
  <si>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</si>
  <si>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</si>
  <si>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</si>
  <si>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</si>
  <si>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</si>
  <si>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</si>
  <si>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</si>
  <si>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</si>
  <si>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</si>
  <si>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</si>
  <si>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</si>
  <si>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</si>
  <si>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</si>
  <si>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</si>
  <si>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</si>
  <si>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</si>
  <si>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</si>
  <si>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</si>
  <si>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</si>
  <si>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</si>
  <si>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</si>
  <si>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</si>
  <si>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</si>
  <si>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</si>
  <si>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</si>
  <si>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</si>
  <si>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</si>
  <si>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</si>
  <si>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</si>
  <si>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</si>
  <si>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</si>
  <si>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</si>
  <si>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</si>
  <si>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</si>
  <si>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</si>
  <si>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</si>
  <si>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</si>
  <si>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</si>
  <si>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</si>
  <si>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</si>
  <si>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</si>
  <si>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</si>
  <si>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</si>
  <si>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</si>
  <si>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</si>
  <si>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</si>
  <si>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</si>
  <si>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</si>
  <si>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</si>
  <si>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</si>
  <si>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</si>
  <si>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</si>
  <si>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</si>
  <si>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</si>
  <si>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</si>
  <si>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</si>
  <si>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</si>
  <si>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</si>
  <si>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</si>
  <si>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</si>
  <si>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</si>
  <si>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</si>
  <si>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</si>
  <si>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</si>
  <si>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</si>
  <si>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</si>
  <si>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</si>
  <si>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</si>
  <si>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</si>
  <si>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</si>
  <si>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</si>
  <si>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</si>
  <si>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</si>
  <si>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</si>
  <si>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</si>
  <si>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</si>
  <si>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</si>
  <si>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</si>
  <si>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</si>
  <si>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</si>
  <si>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</si>
  <si>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</si>
  <si>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</si>
  <si>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</si>
  <si>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</si>
  <si>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</si>
  <si>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</si>
  <si>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</si>
  <si>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</si>
  <si>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</si>
  <si>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</si>
  <si>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</si>
  <si>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</si>
  <si>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</si>
  <si>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</si>
  <si>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</si>
  <si>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</si>
  <si>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</si>
  <si>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</si>
  <si>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</si>
  <si>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</si>
  <si>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</si>
  <si>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</si>
  <si>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</si>
  <si>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</si>
  <si>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</si>
  <si>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</si>
  <si>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</si>
  <si>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</si>
  <si>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</si>
  <si>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</si>
  <si>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</si>
  <si>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</si>
  <si>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</si>
  <si>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</si>
  <si>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</si>
  <si>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</si>
  <si>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</si>
  <si>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</si>
  <si>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</si>
  <si>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</si>
  <si>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</si>
  <si>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</si>
  <si>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</si>
  <si>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</si>
  <si>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</si>
  <si>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</si>
  <si>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</si>
  <si>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</si>
  <si>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</si>
  <si>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</si>
  <si>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</si>
  <si>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</si>
  <si>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</si>
  <si>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</si>
  <si>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</si>
  <si>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</si>
  <si>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</si>
  <si>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</si>
  <si>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</si>
  <si>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</si>
  <si>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</si>
  <si>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</si>
  <si>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</si>
  <si>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</si>
  <si>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</si>
  <si>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</si>
  <si>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</si>
  <si>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</si>
  <si>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</si>
  <si>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</si>
  <si>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</si>
  <si>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</si>
  <si>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</si>
  <si>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</si>
  <si>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</si>
  <si>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</si>
  <si>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</si>
  <si>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</si>
  <si>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</si>
  <si>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</si>
  <si>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</si>
  <si>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</si>
  <si>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</si>
  <si>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</si>
  <si>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</si>
  <si>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</si>
  <si>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</si>
  <si>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</si>
  <si>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</si>
  <si>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</si>
  <si>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</si>
  <si>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</si>
  <si>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</si>
  <si>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</si>
  <si>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</si>
  <si>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</si>
  <si>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</si>
  <si>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</si>
  <si>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</si>
  <si>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</si>
  <si>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</si>
  <si>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</si>
  <si>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</si>
  <si>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</si>
  <si>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</si>
  <si>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</si>
  <si>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</si>
  <si>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</si>
  <si>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</si>
  <si>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</si>
  <si>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</si>
  <si>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</si>
  <si>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</si>
  <si>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</si>
  <si>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</si>
  <si>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</si>
  <si>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</si>
  <si>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</si>
  <si>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</si>
  <si>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</si>
  <si>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</si>
  <si>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</si>
  <si>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</si>
  <si>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</si>
  <si>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</si>
  <si>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</si>
  <si>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</si>
  <si>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</si>
  <si>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</si>
  <si>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</si>
  <si>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</si>
  <si>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</si>
  <si>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</si>
  <si>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</si>
  <si>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</si>
  <si>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</si>
  <si>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</si>
  <si>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</si>
  <si>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</si>
  <si>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</si>
  <si>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</si>
  <si>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</si>
  <si>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</si>
  <si>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</si>
  <si>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</si>
  <si>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</si>
  <si>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</si>
  <si>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</si>
  <si>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</si>
  <si>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</si>
  <si>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</si>
  <si>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</si>
  <si>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</si>
  <si>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</si>
  <si>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</si>
  <si>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</si>
  <si>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</si>
  <si>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</si>
  <si>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</si>
  <si>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</si>
  <si>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</si>
  <si>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</si>
  <si>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</si>
  <si>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</si>
  <si>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</si>
  <si>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</si>
  <si>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</si>
  <si>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</si>
  <si>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</si>
  <si>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</si>
  <si>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</si>
  <si>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</si>
  <si>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</si>
  <si>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</si>
  <si>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</si>
  <si>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</si>
  <si>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</si>
  <si>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</si>
  <si>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</si>
  <si>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</si>
  <si>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</si>
  <si>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</si>
  <si>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</si>
  <si>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</si>
  <si>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</si>
  <si>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</si>
  <si>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</si>
  <si>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</si>
  <si>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</si>
  <si>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</si>
  <si>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</si>
  <si>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</si>
  <si>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</si>
  <si>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</si>
  <si>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</si>
  <si>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</si>
  <si>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</si>
  <si>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</si>
  <si>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</si>
  <si>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</si>
  <si>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</si>
  <si>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</si>
  <si>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</si>
  <si>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</si>
  <si>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</si>
  <si>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</si>
  <si>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</si>
  <si>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</si>
  <si>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</si>
  <si>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</si>
  <si>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</si>
  <si>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</si>
  <si>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</si>
  <si>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</si>
  <si>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</si>
  <si>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</si>
  <si>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</si>
  <si>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</si>
  <si>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</si>
  <si>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</si>
  <si>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</si>
  <si>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</si>
  <si>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</si>
  <si>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</si>
  <si>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</si>
  <si>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</si>
  <si>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</si>
  <si>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</si>
  <si>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</si>
  <si>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</si>
  <si>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</si>
  <si>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</si>
  <si>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</si>
  <si>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</si>
  <si>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</si>
  <si>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</si>
  <si>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</si>
  <si>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</si>
  <si>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</si>
  <si>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</si>
  <si>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</si>
  <si>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</si>
  <si>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</si>
  <si>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</si>
  <si>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</si>
  <si>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</si>
  <si>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</si>
  <si>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</si>
  <si>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</si>
  <si>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</si>
  <si>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</si>
  <si>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</si>
  <si>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</si>
  <si>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</si>
  <si>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</si>
  <si>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</si>
  <si>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</si>
  <si>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</si>
  <si>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</si>
  <si>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</si>
  <si>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</si>
  <si>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</si>
  <si>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</si>
  <si>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</si>
  <si>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</si>
  <si>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</si>
  <si>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</si>
  <si>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</si>
  <si>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</si>
  <si>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</si>
  <si>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</si>
  <si>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</si>
  <si>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</si>
  <si>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</si>
  <si>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</si>
  <si>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</si>
  <si>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</si>
  <si>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</si>
  <si>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</si>
  <si>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</si>
  <si>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</si>
  <si>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</si>
  <si>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</si>
  <si>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</si>
  <si>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</si>
  <si>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</si>
  <si>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</si>
  <si>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</si>
  <si>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</si>
  <si>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</si>
  <si>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</si>
  <si>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</si>
  <si>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</si>
  <si>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</si>
  <si>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</si>
  <si>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</si>
  <si>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</si>
  <si>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</si>
  <si>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</si>
  <si>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</si>
  <si>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</si>
  <si>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</si>
  <si>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</si>
  <si>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</si>
  <si>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</si>
  <si>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</si>
  <si>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</si>
  <si>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</si>
  <si>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</si>
  <si>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</si>
  <si>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</si>
  <si>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</si>
  <si>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</si>
  <si>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</si>
  <si>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</si>
  <si>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</si>
  <si>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</si>
  <si>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</si>
  <si>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</si>
  <si>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</si>
  <si>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</si>
  <si>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</si>
  <si>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</si>
  <si>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</si>
  <si>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</si>
  <si>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</si>
  <si>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</si>
  <si>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</si>
  <si>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</si>
  <si>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</si>
  <si>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</si>
  <si>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</si>
  <si>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</si>
  <si>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</si>
  <si>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</si>
  <si>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</si>
  <si>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</si>
  <si>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</si>
  <si>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</si>
  <si>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</si>
  <si>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</si>
  <si>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</si>
  <si>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</si>
  <si>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</si>
  <si>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</si>
  <si>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</si>
  <si>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</si>
  <si>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</si>
  <si>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</si>
  <si>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</si>
  <si>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</si>
  <si>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</si>
  <si>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</si>
  <si>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</si>
  <si>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</si>
  <si>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</si>
  <si>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</si>
  <si>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</si>
  <si>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</si>
  <si>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</si>
  <si>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</si>
  <si>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</si>
  <si>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</si>
  <si>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</si>
  <si>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</si>
  <si>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</si>
  <si>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</si>
  <si>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</si>
  <si>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</si>
  <si>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</si>
  <si>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</si>
  <si>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</si>
  <si>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</si>
  <si>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</si>
  <si>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</si>
  <si>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</si>
  <si>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</si>
  <si>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</si>
  <si>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</si>
  <si>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</si>
  <si>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</si>
  <si>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</si>
  <si>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</si>
  <si>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</si>
  <si>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</si>
  <si>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</si>
  <si>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</si>
  <si>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</si>
  <si>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</si>
  <si>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</si>
  <si>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</si>
  <si>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</si>
  <si>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</si>
  <si>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</si>
  <si>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</si>
  <si>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</si>
  <si>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</si>
  <si>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</si>
  <si>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</si>
  <si>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</si>
  <si>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</si>
  <si>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</si>
  <si>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</si>
  <si>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</si>
  <si>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</si>
  <si>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</si>
  <si>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</si>
  <si>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</si>
  <si>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</si>
  <si>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</si>
  <si>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</si>
  <si>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</si>
  <si>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</si>
  <si>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</si>
  <si>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</si>
  <si>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</si>
  <si>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</si>
  <si>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</si>
  <si>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</si>
  <si>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</si>
  <si>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</si>
  <si>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</si>
  <si>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</si>
  <si>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</si>
  <si>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</si>
  <si>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</si>
  <si>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</si>
  <si>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</si>
  <si>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</si>
  <si>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</si>
  <si>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</si>
  <si>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</si>
  <si>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</si>
  <si>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</si>
  <si>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</si>
  <si>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</si>
  <si>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</si>
  <si>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</si>
  <si>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</si>
  <si>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</si>
  <si>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</si>
  <si>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</si>
  <si>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</si>
  <si>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</si>
  <si>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</si>
  <si>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</si>
  <si>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</si>
  <si>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</si>
  <si>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</si>
  <si>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</si>
  <si>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</si>
  <si>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</si>
  <si>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</si>
  <si>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</si>
  <si>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</si>
  <si>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</si>
  <si>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</si>
  <si>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</si>
  <si>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</si>
  <si>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</si>
  <si>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</si>
  <si>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</si>
  <si>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</si>
  <si>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</si>
  <si>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</si>
  <si>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</si>
  <si>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</si>
  <si>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</si>
  <si>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</si>
  <si>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</si>
  <si>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</si>
  <si>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</si>
  <si>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</si>
  <si>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</si>
  <si>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</si>
  <si>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</si>
  <si>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</si>
  <si>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</si>
  <si>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</si>
  <si>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</si>
  <si>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</si>
  <si>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</si>
  <si>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</si>
  <si>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</si>
  <si>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</si>
  <si>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</si>
  <si>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</si>
  <si>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</si>
  <si>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</si>
  <si>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</si>
  <si>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</si>
  <si>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</si>
  <si>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</si>
  <si>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</si>
  <si>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</si>
  <si>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</si>
  <si>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</si>
  <si>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</si>
  <si>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</si>
  <si>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</si>
  <si>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</si>
  <si>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</si>
  <si>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</si>
  <si>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</si>
  <si>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</si>
  <si>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</si>
  <si>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</si>
  <si>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</si>
  <si>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</si>
  <si>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</si>
  <si>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</si>
  <si>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</si>
  <si>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</si>
  <si>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</si>
  <si>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</si>
  <si>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</si>
  <si>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</si>
  <si>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</si>
  <si>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</si>
  <si>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</si>
  <si>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</si>
  <si>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</si>
  <si>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</si>
  <si>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</si>
  <si>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</si>
  <si>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</si>
  <si>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</si>
  <si>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</si>
  <si>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</si>
  <si>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</si>
  <si>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</si>
  <si>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</si>
  <si>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</si>
  <si>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</si>
  <si>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</si>
  <si>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</si>
  <si>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</si>
  <si>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</si>
  <si>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</si>
  <si>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</si>
  <si>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</si>
  <si>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</si>
  <si>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</si>
  <si>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</si>
  <si>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</si>
  <si>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</si>
  <si>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</si>
  <si>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</si>
  <si>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</si>
  <si>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</si>
  <si>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</si>
  <si>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</si>
  <si>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</si>
  <si>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</si>
  <si>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</si>
  <si>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</si>
  <si>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</si>
  <si>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</si>
  <si>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</si>
  <si>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</si>
  <si>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</si>
  <si>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</si>
  <si>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</si>
  <si>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</si>
  <si>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</si>
  <si>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</si>
  <si>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</si>
  <si>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</si>
  <si>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</si>
  <si>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</si>
  <si>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</si>
  <si>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</si>
  <si>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</si>
  <si>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</si>
  <si>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</si>
  <si>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</si>
  <si>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</si>
  <si>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</si>
  <si>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</si>
  <si>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</si>
  <si>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</si>
  <si>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</si>
  <si>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</si>
  <si>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</si>
  <si>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</si>
  <si>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</si>
  <si>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</si>
  <si>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</si>
  <si>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</si>
  <si>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</si>
  <si>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</si>
  <si>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</si>
  <si>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</si>
  <si>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</si>
  <si>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</si>
  <si>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</si>
  <si>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</si>
  <si>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</si>
  <si>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</si>
  <si>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</si>
  <si>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</si>
  <si>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</si>
  <si>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</si>
  <si>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</si>
  <si>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</si>
  <si>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</si>
  <si>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</si>
  <si>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</si>
  <si>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</si>
  <si>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</si>
  <si>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</si>
  <si>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</si>
  <si>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</si>
  <si>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</si>
  <si>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</si>
  <si>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</si>
  <si>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</si>
  <si>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</si>
  <si>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</si>
  <si>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</si>
  <si>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</si>
  <si>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</si>
  <si>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</si>
  <si>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</si>
  <si>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</si>
  <si>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</si>
  <si>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</si>
  <si>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</si>
  <si>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</si>
  <si>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</si>
  <si>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</si>
  <si>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</si>
  <si>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</si>
  <si>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</si>
  <si>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</si>
  <si>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</si>
  <si>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</si>
  <si>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</si>
  <si>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</si>
  <si>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</si>
  <si>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</si>
  <si>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</si>
  <si>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</si>
  <si>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</si>
  <si>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</si>
  <si>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</si>
  <si>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</si>
  <si>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</si>
  <si>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</si>
  <si>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</si>
  <si>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</si>
  <si>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</si>
  <si>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</si>
  <si>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</si>
  <si>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</si>
  <si>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</si>
  <si>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</si>
  <si>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</si>
  <si>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</si>
  <si>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</si>
  <si>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</si>
  <si>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</si>
  <si>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</si>
  <si>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</si>
  <si>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</si>
  <si>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</si>
  <si>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</si>
  <si>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</si>
  <si>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</si>
  <si>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</si>
  <si>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</si>
  <si>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</si>
  <si>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</si>
  <si>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</si>
  <si>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</si>
  <si>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</si>
  <si>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</si>
  <si>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</si>
  <si>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</si>
  <si>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</si>
  <si>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</si>
  <si>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</si>
  <si>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</si>
  <si>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</si>
  <si>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</si>
  <si>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</si>
  <si>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</si>
  <si>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</si>
  <si>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</si>
  <si>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</si>
  <si>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</si>
  <si>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</si>
  <si>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</si>
  <si>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</si>
  <si>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</si>
  <si>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</si>
  <si>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</si>
  <si>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</si>
  <si>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</si>
  <si>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</si>
  <si>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</si>
  <si>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</si>
  <si>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</si>
  <si>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</si>
  <si>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</si>
  <si>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</si>
  <si>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</si>
  <si>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</si>
  <si>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</si>
  <si>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</si>
  <si>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</si>
  <si>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</si>
  <si>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</si>
  <si>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</si>
  <si>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</si>
  <si>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</si>
  <si>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</si>
  <si>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</si>
  <si>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</si>
  <si>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</si>
  <si>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</si>
  <si>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</si>
  <si>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</si>
  <si>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</si>
  <si>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</si>
  <si>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</si>
  <si>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</si>
  <si>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</si>
  <si>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</si>
  <si>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</si>
  <si>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</si>
  <si>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</si>
  <si>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</si>
  <si>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</si>
  <si>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</si>
  <si>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</si>
  <si>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</si>
  <si>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</si>
  <si>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</si>
  <si>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</si>
  <si>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</si>
  <si>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</si>
  <si>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</si>
  <si>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</si>
  <si>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</si>
  <si>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</si>
  <si>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</si>
  <si>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</si>
  <si>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</si>
  <si>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</si>
  <si>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</si>
  <si>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</si>
  <si>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</si>
  <si>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</si>
  <si>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</si>
  <si>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</si>
  <si>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</si>
  <si>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</si>
  <si>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</si>
  <si>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</si>
  <si>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</si>
  <si>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</si>
  <si>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</si>
  <si>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</si>
  <si>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</si>
  <si>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</si>
  <si>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</si>
  <si>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</si>
  <si>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</si>
  <si>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</si>
  <si>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</si>
  <si>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</si>
  <si>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</si>
  <si>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</si>
  <si>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</si>
  <si>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</si>
  <si>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</si>
  <si>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</si>
  <si>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</si>
  <si>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</si>
  <si>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</si>
  <si>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</si>
  <si>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</si>
  <si>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</si>
  <si>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</si>
  <si>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</si>
  <si>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</si>
  <si>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</si>
  <si>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</si>
  <si>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</si>
  <si>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</si>
  <si>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</si>
  <si>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</si>
  <si>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</si>
  <si>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</si>
  <si>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</si>
  <si>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</si>
  <si>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</si>
  <si>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</si>
  <si>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</si>
  <si>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</si>
  <si>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</si>
  <si>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</si>
  <si>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</si>
  <si>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</si>
  <si>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</si>
  <si>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</si>
  <si>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</si>
  <si>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</si>
  <si>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</si>
  <si>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</si>
  <si>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</si>
  <si>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</si>
  <si>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</si>
  <si>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</si>
  <si>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</si>
  <si>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</si>
  <si>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</si>
  <si>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</si>
  <si>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</si>
  <si>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</si>
  <si>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</si>
  <si>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</si>
  <si>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</si>
  <si>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</si>
  <si>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</si>
  <si>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</si>
  <si>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</si>
  <si>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</si>
  <si>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</si>
  <si>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</si>
  <si>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</si>
  <si>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</si>
  <si>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</si>
  <si>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</si>
  <si>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</si>
  <si>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</si>
  <si>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</si>
  <si>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</si>
  <si>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</si>
  <si>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</si>
  <si>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</si>
  <si>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</si>
  <si>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</si>
  <si>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</si>
  <si>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</si>
  <si>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</si>
  <si>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</si>
  <si>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</si>
  <si>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</si>
  <si>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</si>
  <si>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</si>
  <si>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</si>
  <si>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</si>
  <si>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</si>
  <si>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</si>
  <si>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</si>
  <si>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</si>
  <si>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</si>
  <si>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</si>
  <si>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</si>
  <si>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</si>
  <si>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</si>
  <si>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</si>
  <si>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</si>
  <si>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</si>
  <si>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</si>
  <si>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</si>
  <si>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</si>
  <si>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</si>
  <si>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</si>
  <si>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</si>
  <si>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</si>
  <si>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</si>
  <si>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</si>
  <si>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</si>
  <si>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</si>
  <si>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</si>
  <si>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</si>
  <si>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</si>
  <si>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</si>
  <si>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</si>
  <si>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</si>
  <si>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</si>
  <si>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</si>
  <si>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</si>
  <si>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</si>
  <si>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</si>
  <si>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</si>
  <si>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</si>
  <si>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</si>
  <si>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</si>
  <si>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</si>
  <si>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</si>
  <si>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</si>
  <si>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</si>
  <si>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</si>
  <si>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</si>
  <si>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</si>
  <si>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</si>
  <si>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</si>
  <si>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</si>
  <si>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</si>
  <si>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</si>
  <si>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</si>
  <si>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</si>
  <si>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</si>
  <si>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</si>
  <si>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</si>
  <si>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</si>
  <si>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</si>
  <si>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</si>
  <si>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</si>
  <si>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</si>
  <si>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</si>
  <si>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</si>
  <si>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</si>
  <si>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</si>
  <si>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</si>
  <si>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</si>
  <si>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</si>
  <si>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</si>
  <si>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</si>
  <si>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</si>
  <si>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</si>
  <si>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</si>
  <si>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</si>
  <si>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</si>
  <si>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</si>
  <si>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</si>
  <si>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</si>
  <si>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</si>
  <si>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</si>
  <si>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</si>
  <si>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</si>
  <si>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</si>
  <si>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</si>
  <si>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</si>
  <si>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</si>
  <si>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</si>
  <si>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</si>
  <si>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</si>
  <si>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</si>
  <si>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</si>
  <si>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</si>
  <si>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</si>
  <si>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</si>
  <si>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</si>
  <si>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</si>
  <si>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</si>
  <si>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</si>
  <si>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</si>
  <si>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</si>
  <si>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</si>
  <si>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</si>
  <si>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</si>
  <si>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</si>
  <si>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</si>
  <si>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</si>
  <si>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</si>
  <si>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</si>
  <si>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</si>
  <si>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</si>
  <si>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</si>
  <si>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</si>
  <si>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</si>
  <si>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</si>
  <si>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</si>
  <si>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</si>
  <si>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</si>
  <si>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</si>
  <si>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</si>
  <si>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</si>
  <si>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</si>
  <si>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</si>
  <si>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</si>
  <si>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</si>
  <si>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</si>
  <si>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</si>
  <si>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</si>
  <si>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</si>
  <si>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</si>
  <si>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</si>
  <si>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</si>
  <si>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</si>
  <si>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</si>
  <si>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</si>
  <si>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</si>
  <si>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</si>
  <si>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</si>
  <si>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</si>
  <si>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</si>
  <si>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</si>
  <si>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</si>
  <si>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</si>
  <si>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</si>
  <si>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</si>
  <si>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</si>
  <si>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</si>
  <si>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</si>
  <si>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</si>
  <si>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</si>
  <si>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</si>
  <si>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</si>
  <si>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</si>
  <si>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</si>
  <si>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</si>
  <si>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</si>
  <si>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</si>
  <si>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</si>
  <si>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</si>
  <si>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</si>
  <si>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</si>
  <si>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</si>
  <si>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</si>
  <si>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</si>
  <si>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</si>
  <si>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</si>
  <si>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</si>
  <si>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</si>
  <si>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</si>
  <si>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</si>
  <si>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</si>
  <si>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</si>
  <si>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</si>
  <si>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</si>
  <si>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</si>
  <si>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</si>
  <si>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</si>
  <si>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</si>
  <si>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</si>
  <si>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</si>
  <si>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</si>
  <si>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</si>
  <si>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</si>
  <si>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</si>
  <si>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</si>
  <si>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</si>
  <si>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</si>
  <si>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</si>
  <si>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</si>
  <si>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</si>
  <si>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</si>
  <si>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</si>
  <si>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</si>
  <si>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</si>
  <si>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</si>
  <si>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</si>
  <si>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</si>
  <si>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</si>
  <si>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</si>
  <si>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</si>
  <si>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</si>
  <si>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</si>
  <si>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</si>
  <si>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</si>
  <si>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</si>
  <si>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</si>
  <si>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</si>
  <si>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</si>
  <si>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</si>
  <si>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</si>
  <si>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</si>
  <si>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</si>
  <si>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</si>
  <si>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</si>
  <si>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</si>
  <si>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</si>
  <si>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</si>
  <si>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</si>
  <si>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</si>
  <si>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</si>
  <si>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</si>
  <si>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</si>
  <si>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</si>
  <si>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</si>
  <si>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</si>
  <si>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</si>
  <si>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</si>
  <si>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</si>
  <si>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</si>
  <si>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</si>
  <si>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</si>
  <si>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</si>
  <si>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</si>
  <si>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</si>
  <si>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</si>
  <si>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</si>
  <si>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</si>
  <si>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</si>
  <si>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</si>
  <si>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</si>
  <si>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</si>
  <si>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</si>
  <si>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</si>
  <si>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</si>
  <si>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</si>
  <si>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</si>
  <si>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</si>
  <si>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</si>
  <si>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</si>
  <si>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</si>
  <si>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</si>
  <si>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</si>
  <si>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</si>
  <si>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</si>
  <si>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</si>
  <si>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</si>
  <si>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</si>
  <si>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</si>
  <si>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</si>
  <si>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</si>
  <si>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</si>
  <si>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</si>
  <si>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</si>
  <si>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</si>
  <si>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</si>
  <si>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</si>
  <si>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</si>
  <si>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</si>
  <si>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</si>
  <si>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</si>
  <si>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</si>
  <si>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</si>
  <si>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</si>
  <si>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</si>
  <si>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</si>
  <si>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</si>
  <si>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</si>
  <si>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</si>
  <si>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</si>
  <si>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</si>
  <si>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</si>
  <si>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</si>
  <si>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</si>
  <si>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</si>
  <si>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</si>
  <si>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</si>
  <si>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</si>
  <si>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</si>
  <si>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</si>
  <si>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</si>
  <si>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</si>
  <si>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</si>
  <si>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</si>
  <si>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</si>
  <si>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</si>
  <si>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</si>
  <si>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</si>
  <si>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</si>
  <si>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</si>
  <si>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</si>
  <si>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</si>
  <si>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</si>
  <si>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</si>
  <si>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</si>
  <si>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</si>
  <si>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</si>
  <si>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</si>
  <si>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</si>
  <si>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</si>
  <si>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</si>
  <si>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</si>
  <si>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</si>
  <si>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</si>
  <si>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</si>
  <si>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</si>
  <si>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</si>
  <si>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</si>
  <si>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</si>
  <si>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</si>
  <si>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</si>
  <si>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</si>
  <si>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</si>
  <si>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</si>
  <si>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</si>
  <si>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</si>
  <si>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</si>
  <si>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</si>
  <si>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</si>
  <si>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</si>
  <si>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</si>
  <si>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</si>
  <si>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</si>
  <si>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</si>
  <si>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</si>
  <si>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</si>
  <si>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</si>
  <si>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</si>
  <si>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</si>
  <si>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</si>
  <si>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</si>
  <si>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</si>
  <si>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</si>
  <si>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</si>
  <si>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</si>
  <si>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</si>
  <si>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</si>
  <si>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</si>
  <si>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</si>
  <si>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</si>
  <si>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</si>
  <si>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</si>
  <si>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</si>
  <si>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</si>
  <si>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</si>
  <si>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</si>
  <si>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</si>
  <si>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</si>
  <si>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</si>
  <si>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</si>
  <si>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</si>
  <si>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</si>
  <si>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</si>
  <si>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</si>
  <si>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</si>
  <si>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</si>
  <si>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</si>
  <si>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</si>
  <si>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</si>
  <si>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</si>
  <si>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</si>
  <si>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</si>
  <si>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</si>
  <si>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</si>
  <si>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</si>
  <si>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</si>
  <si>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</si>
  <si>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</si>
  <si>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</si>
  <si>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</si>
  <si>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</si>
  <si>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</si>
  <si>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</si>
  <si>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</si>
  <si>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</si>
  <si>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</si>
  <si>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</si>
  <si>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</si>
  <si>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</si>
  <si>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</si>
  <si>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</si>
  <si>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</si>
  <si>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</si>
  <si>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</si>
  <si>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</si>
  <si>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</si>
  <si>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</si>
  <si>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</si>
  <si>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</si>
  <si>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</si>
  <si>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</si>
  <si>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</si>
  <si>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</si>
  <si>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</si>
  <si>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</si>
  <si>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</si>
  <si>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</si>
  <si>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</si>
  <si>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</si>
  <si>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</si>
  <si>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</si>
  <si>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</si>
  <si>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</si>
  <si>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</si>
  <si>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</si>
  <si>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</si>
  <si>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</si>
  <si>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</si>
  <si>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</si>
  <si>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</si>
  <si>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</si>
  <si>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</si>
  <si>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</si>
  <si>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</si>
  <si>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</si>
  <si>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</si>
  <si>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</si>
  <si>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</si>
  <si>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</si>
  <si>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</si>
  <si>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</si>
  <si>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</si>
  <si>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</si>
  <si>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</si>
  <si>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</si>
  <si>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</si>
  <si>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</si>
  <si>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</si>
  <si>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</si>
  <si>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</si>
  <si>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</si>
  <si>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</si>
  <si>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</si>
  <si>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</si>
  <si>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</si>
  <si>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</si>
  <si>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</si>
  <si>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</si>
  <si>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</si>
  <si>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</si>
  <si>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</si>
  <si>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</si>
  <si>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</si>
  <si>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</si>
  <si>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</si>
  <si>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</si>
  <si>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</si>
  <si>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</si>
  <si>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</si>
  <si>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</si>
  <si>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</si>
  <si>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</si>
  <si>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</si>
  <si>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</si>
  <si>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</si>
  <si>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</si>
  <si>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</si>
  <si>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</si>
  <si>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</si>
  <si>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</si>
  <si>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</si>
  <si>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</si>
  <si>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</si>
  <si>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</si>
  <si>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</si>
  <si>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</si>
  <si>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</si>
  <si>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</si>
  <si>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</si>
  <si>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</si>
  <si>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</si>
  <si>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</si>
  <si>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</si>
  <si>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</si>
  <si>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</si>
  <si>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</si>
  <si>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</si>
  <si>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</si>
  <si>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</si>
  <si>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</si>
  <si>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</si>
  <si>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</si>
  <si>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</si>
  <si>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</si>
  <si>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</si>
  <si>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</si>
  <si>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</si>
  <si>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</si>
  <si>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</si>
  <si>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</si>
  <si>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</si>
  <si>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</si>
  <si>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</si>
  <si>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</si>
  <si>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</si>
  <si>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</si>
  <si>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</si>
  <si>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</si>
  <si>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</si>
  <si>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</si>
  <si>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</si>
  <si>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</si>
  <si>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</si>
  <si>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</si>
  <si>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</si>
  <si>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</si>
  <si>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</si>
  <si>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</si>
  <si>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</si>
  <si>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</si>
  <si>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</si>
  <si>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</si>
  <si>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</si>
  <si>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</si>
  <si>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</si>
  <si>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</si>
  <si>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</si>
  <si>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</si>
  <si>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</si>
  <si>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</si>
  <si>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</si>
  <si>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</si>
  <si>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</si>
  <si>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</si>
  <si>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</si>
  <si>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</si>
  <si>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</si>
  <si>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</si>
  <si>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</si>
  <si>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</si>
  <si>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</si>
  <si>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</si>
  <si>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</si>
  <si>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</si>
  <si>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</si>
  <si>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</si>
  <si>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</si>
  <si>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</si>
  <si>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</si>
  <si>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</si>
  <si>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</si>
  <si>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</si>
  <si>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</si>
  <si>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</si>
  <si>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</si>
  <si>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</si>
  <si>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</si>
  <si>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</si>
  <si>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</si>
  <si>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</si>
  <si>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</si>
  <si>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</si>
  <si>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</si>
  <si>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</si>
  <si>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</si>
  <si>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</si>
  <si>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</si>
  <si>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</si>
  <si>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</si>
  <si>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</si>
  <si>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</si>
  <si>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</si>
  <si>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</si>
  <si>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</si>
  <si>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</si>
  <si>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</si>
  <si>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</si>
  <si>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</si>
  <si>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</si>
  <si>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</si>
  <si>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</si>
  <si>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</si>
  <si>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</si>
  <si>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</si>
  <si>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</si>
  <si>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</si>
  <si>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</si>
  <si>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</si>
  <si>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</si>
  <si>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</si>
  <si>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</si>
  <si>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</si>
  <si>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</si>
  <si>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</si>
  <si>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</si>
  <si>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</si>
  <si>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</si>
  <si>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</si>
  <si>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</si>
  <si>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</si>
  <si>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</si>
  <si>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</si>
  <si>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</si>
  <si>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</si>
  <si>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</si>
  <si>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</si>
  <si>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</si>
  <si>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</si>
  <si>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</si>
  <si>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</si>
  <si>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</si>
  <si>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</si>
  <si>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</si>
  <si>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</si>
  <si>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</si>
  <si>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</si>
  <si>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</si>
  <si>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</si>
  <si>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</si>
  <si>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</si>
  <si>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</si>
  <si>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</si>
  <si>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</si>
  <si>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</si>
  <si>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</si>
  <si>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</si>
  <si>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</si>
  <si>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</si>
  <si>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</si>
  <si>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</si>
  <si>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</si>
  <si>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</si>
  <si>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</si>
  <si>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</si>
  <si>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</si>
  <si>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</si>
  <si>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</si>
  <si>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</si>
  <si>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</si>
  <si>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</si>
  <si>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</si>
  <si>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</si>
  <si>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</si>
  <si>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</si>
  <si>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</si>
  <si>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</si>
  <si>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</si>
  <si>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</si>
  <si>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</si>
  <si>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</si>
  <si>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</si>
  <si>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</si>
  <si>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</si>
  <si>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</si>
  <si>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</si>
  <si>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</si>
  <si>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</si>
  <si>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</si>
  <si>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</si>
  <si>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</si>
  <si>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</si>
  <si>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</si>
  <si>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</si>
  <si>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</si>
  <si>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</si>
  <si>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</si>
  <si>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</si>
  <si>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</si>
  <si>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</si>
  <si>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</si>
  <si>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</si>
  <si>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</si>
  <si>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</si>
  <si>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</si>
  <si>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</si>
  <si>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</si>
  <si>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</si>
  <si>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</si>
  <si>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</si>
  <si>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</si>
  <si>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</si>
  <si>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</si>
  <si>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</si>
  <si>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</si>
  <si>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</si>
  <si>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</si>
  <si>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</si>
  <si>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</si>
  <si>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</si>
  <si>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</si>
  <si>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</si>
  <si>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</si>
  <si>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</si>
  <si>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</si>
  <si>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</si>
  <si>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</si>
  <si>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</si>
  <si>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</si>
  <si>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</si>
  <si>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</si>
  <si>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</si>
  <si>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</si>
  <si>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</si>
  <si>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</si>
  <si>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</si>
  <si>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</si>
  <si>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</si>
  <si>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</si>
  <si>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</si>
  <si>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</si>
  <si>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</si>
  <si>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</si>
  <si>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</si>
  <si>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</si>
  <si>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</si>
  <si>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</si>
  <si>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</si>
  <si>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</si>
  <si>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</si>
  <si>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</si>
  <si>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</si>
  <si>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</si>
  <si>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</si>
  <si>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</si>
  <si>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</si>
  <si>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</si>
  <si>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</si>
  <si>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</si>
  <si>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</si>
  <si>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</si>
  <si>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</si>
  <si>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</si>
  <si>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</si>
  <si>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</si>
  <si>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</si>
  <si>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</si>
  <si>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</si>
  <si>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</si>
  <si>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</si>
  <si>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</si>
  <si>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</si>
  <si>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</si>
  <si>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</si>
  <si>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</si>
  <si>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</si>
  <si>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</si>
  <si>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</si>
  <si>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</si>
  <si>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</si>
  <si>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</si>
  <si>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</si>
  <si>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</si>
  <si>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</si>
  <si>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</si>
  <si>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</si>
  <si>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</si>
  <si>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</si>
  <si>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</si>
  <si>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</si>
  <si>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</si>
  <si>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</si>
  <si>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</si>
  <si>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</si>
  <si>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</si>
  <si>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</si>
  <si>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</si>
  <si>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</si>
  <si>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</si>
  <si>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</si>
  <si>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</si>
  <si>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</si>
  <si>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</si>
  <si>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</si>
  <si>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</si>
  <si>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</si>
  <si>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</si>
  <si>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</si>
  <si>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</si>
  <si>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</si>
  <si>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</si>
  <si>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</si>
  <si>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</si>
  <si>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</si>
  <si>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</si>
  <si>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</si>
  <si>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</si>
  <si>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</si>
  <si>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</si>
  <si>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</si>
  <si>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</si>
  <si>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</si>
  <si>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</si>
  <si>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</si>
  <si>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</si>
  <si>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</si>
  <si>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</si>
  <si>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</si>
  <si>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</si>
  <si>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</si>
  <si>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</si>
  <si>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</si>
  <si>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</si>
  <si>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</si>
  <si>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</si>
  <si>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</si>
  <si>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</si>
  <si>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</si>
  <si>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</si>
  <si>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</si>
  <si>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</si>
  <si>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</si>
  <si>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</si>
  <si>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</si>
  <si>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</si>
  <si>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</si>
  <si>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</si>
  <si>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</si>
  <si>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</si>
  <si>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</si>
  <si>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</si>
  <si>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</si>
  <si>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</si>
  <si>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</si>
  <si>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</si>
  <si>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</si>
  <si>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</si>
  <si>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</si>
  <si>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</si>
  <si>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</si>
  <si>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</si>
  <si>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</si>
  <si>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</si>
  <si>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</si>
  <si>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</si>
  <si>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</si>
  <si>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</si>
  <si>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</si>
  <si>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</si>
  <si>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</si>
  <si>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</si>
  <si>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</si>
  <si>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</si>
  <si>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</si>
  <si>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</si>
  <si>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</si>
  <si>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</si>
  <si>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</si>
  <si>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</si>
  <si>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</si>
  <si>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</si>
  <si>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</si>
  <si>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</si>
  <si>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</si>
  <si>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</si>
  <si>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</si>
  <si>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</si>
  <si>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</si>
  <si>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</si>
  <si>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</si>
  <si>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</si>
  <si>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</si>
  <si>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</si>
  <si>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</si>
  <si>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</si>
  <si>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</si>
  <si>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</si>
  <si>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</si>
  <si>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</si>
  <si>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</si>
  <si>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</si>
  <si>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</si>
  <si>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</si>
  <si>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</si>
  <si>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</si>
  <si>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</si>
  <si>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</si>
  <si>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</si>
  <si>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</si>
  <si>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</si>
  <si>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</si>
  <si>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</si>
  <si>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</si>
  <si>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</si>
  <si>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</si>
  <si>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</si>
  <si>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</si>
  <si>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</si>
  <si>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</si>
  <si>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</si>
  <si>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</si>
  <si>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</si>
  <si>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</si>
  <si>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</si>
  <si>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</si>
  <si>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</si>
  <si>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</si>
  <si>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</si>
  <si>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</si>
  <si>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</si>
  <si>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</si>
  <si>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</si>
  <si>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</si>
  <si>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</si>
  <si>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</si>
  <si>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</si>
  <si>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</si>
  <si>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</si>
  <si>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</si>
  <si>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</si>
  <si>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</si>
  <si>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</si>
  <si>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</si>
  <si>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</si>
  <si>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</si>
  <si>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</si>
  <si>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</si>
  <si>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</si>
  <si>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</si>
  <si>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</si>
  <si>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</si>
  <si>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</si>
  <si>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</si>
  <si>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</si>
  <si>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</si>
  <si>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</si>
  <si>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</si>
  <si>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</si>
  <si>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</si>
  <si>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</si>
  <si>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</si>
  <si>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</si>
  <si>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</si>
  <si>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</si>
  <si>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</si>
  <si>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</si>
  <si>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</si>
  <si>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</si>
  <si>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</si>
  <si>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</si>
  <si>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</si>
  <si>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</si>
  <si>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</si>
  <si>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</si>
  <si>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</si>
  <si>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</si>
  <si>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</si>
  <si>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</si>
  <si>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</si>
  <si>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</si>
  <si>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</si>
  <si>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</si>
  <si>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</si>
  <si>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</si>
  <si>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</si>
  <si>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</si>
  <si>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</si>
  <si>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</si>
  <si>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</si>
  <si>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</si>
  <si>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</si>
  <si>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</si>
  <si>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</si>
  <si>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</si>
  <si>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</si>
  <si>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</si>
  <si>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</si>
  <si>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</si>
  <si>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</si>
  <si>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</si>
  <si>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</si>
  <si>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</si>
  <si>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</si>
  <si>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</si>
  <si>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</si>
  <si>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</si>
  <si>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</si>
  <si>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</si>
  <si>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</si>
  <si>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</si>
  <si>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</si>
  <si>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</si>
  <si>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</si>
  <si>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</si>
  <si>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</si>
  <si>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</si>
  <si>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</si>
  <si>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</si>
  <si>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</si>
  <si>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</si>
  <si>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</si>
  <si>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</si>
  <si>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</si>
  <si>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</si>
  <si>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</si>
  <si>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</si>
  <si>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</si>
  <si>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</si>
  <si>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</si>
  <si>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</si>
  <si>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</si>
  <si>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</si>
  <si>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</si>
  <si>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</si>
  <si>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</si>
  <si>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</si>
  <si>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</si>
  <si>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</si>
  <si>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</si>
  <si>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</si>
  <si>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</si>
  <si>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</si>
  <si>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</si>
  <si>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</si>
  <si>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</si>
  <si>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</si>
  <si>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</si>
  <si>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</si>
  <si>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</si>
  <si>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</si>
  <si>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</si>
  <si>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</si>
  <si>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</si>
  <si>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</si>
  <si>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</si>
  <si>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</si>
  <si>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</si>
  <si>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</si>
  <si>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</si>
  <si>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</si>
  <si>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</si>
  <si>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</si>
  <si>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</si>
  <si>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</si>
  <si>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</si>
  <si>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</si>
  <si>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</si>
  <si>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</si>
  <si>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</si>
  <si>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</si>
  <si>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</si>
  <si>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</si>
  <si>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</si>
  <si>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</si>
  <si>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</si>
  <si>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</si>
  <si>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</si>
  <si>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</si>
  <si>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</si>
  <si>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</si>
  <si>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</si>
  <si>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</si>
  <si>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</si>
  <si>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</si>
  <si>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</si>
  <si>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</si>
  <si>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</si>
  <si>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</si>
  <si>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</si>
  <si>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</si>
  <si>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</si>
  <si>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</si>
  <si>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</si>
  <si>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</si>
  <si>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</si>
  <si>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</si>
  <si>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</si>
  <si>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</si>
  <si>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</si>
  <si>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</si>
  <si>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</si>
  <si>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</si>
  <si>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</si>
  <si>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</si>
  <si>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</si>
  <si>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</si>
  <si>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</si>
  <si>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</si>
  <si>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</si>
  <si>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</si>
  <si>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</si>
  <si>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</si>
  <si>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</si>
  <si>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</si>
  <si>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</si>
  <si>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</si>
  <si>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</si>
  <si>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</si>
  <si>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</si>
  <si>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</si>
  <si>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</si>
  <si>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</si>
  <si>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</si>
  <si>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</si>
  <si>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</si>
  <si>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</si>
  <si>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</si>
  <si>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</si>
  <si>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</si>
  <si>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</si>
  <si>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</si>
  <si>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</si>
  <si>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</si>
  <si>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</si>
  <si>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</si>
  <si>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</si>
  <si>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</si>
  <si>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</si>
  <si>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</si>
  <si>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</si>
  <si>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</si>
  <si>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</si>
  <si>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</si>
  <si>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</si>
  <si>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</si>
  <si>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</si>
  <si>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</si>
  <si>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</si>
  <si>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</si>
  <si>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</si>
  <si>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</si>
  <si>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</si>
  <si>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</si>
  <si>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</si>
  <si>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</si>
  <si>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</si>
  <si>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</si>
  <si>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</si>
  <si>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</si>
  <si>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</si>
  <si>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</si>
  <si>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</si>
  <si>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</si>
  <si>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</si>
  <si>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</si>
  <si>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</si>
  <si>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</si>
  <si>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</si>
  <si>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</si>
  <si>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</si>
  <si>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</si>
  <si>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</si>
  <si>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</si>
  <si>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</si>
  <si>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</si>
  <si>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</si>
  <si>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</si>
  <si>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</si>
  <si>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</si>
  <si>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</si>
  <si>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</si>
  <si>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</si>
  <si>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</si>
  <si>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</si>
  <si>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</si>
  <si>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</si>
  <si>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</si>
  <si>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</si>
  <si>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</si>
  <si>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</si>
  <si>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</si>
  <si>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</si>
  <si>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</si>
  <si>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</si>
  <si>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</si>
  <si>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</si>
  <si>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</si>
  <si>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</si>
  <si>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</si>
  <si>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</si>
  <si>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</si>
  <si>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</si>
  <si>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</si>
  <si>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</si>
  <si>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</si>
  <si>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</si>
  <si>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</si>
  <si>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</si>
  <si>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</si>
  <si>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</si>
  <si>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</si>
  <si>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</si>
  <si>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</si>
  <si>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</si>
  <si>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</si>
  <si>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</si>
  <si>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</si>
  <si>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</si>
  <si>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</si>
  <si>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</si>
  <si>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</si>
  <si>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</si>
  <si>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</si>
  <si>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</si>
  <si>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</si>
  <si>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</si>
  <si>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</si>
  <si>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</si>
  <si>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</si>
  <si>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</si>
  <si>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</si>
  <si>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</si>
  <si>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</si>
  <si>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</si>
  <si>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</si>
  <si>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</si>
  <si>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</si>
  <si>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</si>
  <si>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</si>
  <si>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</si>
  <si>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</si>
  <si>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</si>
  <si>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</si>
  <si>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</si>
  <si>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</si>
  <si>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</si>
  <si>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</si>
  <si>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</si>
  <si>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</si>
  <si>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</si>
  <si>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</si>
  <si>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</si>
  <si>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</si>
  <si>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</si>
  <si>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</si>
  <si>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</si>
  <si>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</si>
  <si>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</si>
  <si>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</si>
  <si>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</si>
  <si>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</si>
  <si>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</si>
  <si>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</si>
  <si>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</si>
  <si>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</si>
  <si>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</si>
  <si>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</si>
  <si>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</si>
  <si>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</si>
  <si>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</si>
  <si>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</si>
  <si>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</si>
  <si>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</si>
  <si>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</si>
  <si>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</si>
  <si>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</si>
  <si>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</si>
  <si>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</si>
  <si>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</si>
  <si>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</si>
  <si>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</si>
  <si>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</si>
  <si>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</si>
  <si>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</si>
  <si>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</si>
  <si>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</si>
  <si>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</si>
  <si>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</si>
  <si>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</si>
  <si>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</si>
  <si>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</si>
  <si>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</si>
  <si>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</si>
  <si>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</si>
  <si>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</si>
  <si>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</si>
  <si>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</si>
  <si>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</si>
  <si>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</si>
  <si>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</si>
  <si>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</si>
  <si>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</si>
  <si>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</si>
  <si>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</si>
  <si>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</si>
  <si>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</si>
  <si>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</si>
  <si>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</si>
  <si>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</si>
  <si>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</si>
  <si>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</si>
  <si>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</si>
  <si>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</si>
  <si>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</si>
  <si>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</si>
  <si>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</si>
  <si>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</si>
  <si>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</si>
  <si>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</si>
  <si>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</si>
  <si>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</si>
  <si>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</si>
  <si>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</si>
  <si>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</si>
  <si>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</si>
  <si>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</si>
  <si>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</si>
  <si>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</si>
  <si>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</si>
  <si>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</si>
  <si>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</si>
  <si>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</si>
  <si>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</si>
  <si>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</si>
  <si>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</si>
  <si>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</si>
  <si>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</si>
  <si>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</si>
  <si>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</si>
  <si>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</si>
  <si>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</si>
  <si>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</si>
  <si>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</si>
  <si>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</si>
  <si>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</si>
  <si>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</si>
  <si>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</si>
  <si>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</si>
  <si>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</si>
  <si>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</si>
  <si>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</si>
  <si>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</si>
  <si>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</si>
  <si>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</si>
  <si>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</si>
  <si>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</si>
  <si>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</si>
  <si>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</si>
  <si>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</si>
  <si>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</si>
  <si>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</si>
  <si>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</si>
  <si>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</si>
  <si>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</si>
  <si>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</si>
  <si>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</si>
  <si>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</si>
  <si>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</si>
  <si>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</si>
  <si>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</si>
  <si>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</si>
  <si>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</si>
  <si>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</si>
  <si>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</si>
  <si>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</si>
  <si>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</si>
  <si>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</si>
  <si>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</si>
  <si>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</si>
  <si>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</si>
  <si>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</si>
  <si>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</si>
  <si>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</si>
  <si>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</si>
  <si>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</si>
  <si>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</si>
  <si>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</si>
  <si>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</si>
  <si>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</si>
  <si>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</si>
  <si>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</si>
  <si>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</si>
  <si>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</si>
  <si>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</si>
  <si>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</si>
  <si>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</si>
  <si>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</si>
  <si>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</si>
  <si>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</si>
  <si>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</si>
  <si>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</si>
  <si>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</si>
  <si>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</si>
  <si>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</si>
  <si>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</si>
  <si>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</si>
  <si>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</si>
  <si>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</si>
  <si>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</si>
  <si>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</si>
  <si>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</si>
  <si>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</si>
  <si>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</si>
  <si>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</si>
  <si>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</si>
  <si>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</si>
  <si>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</si>
  <si>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</si>
  <si>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</si>
  <si>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</si>
  <si>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</si>
  <si>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</si>
  <si>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</si>
  <si>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</si>
  <si>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</si>
  <si>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</si>
  <si>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</si>
  <si>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</si>
  <si>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</si>
  <si>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</si>
  <si>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</si>
  <si>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</si>
  <si>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</si>
  <si>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</si>
  <si>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</si>
  <si>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</si>
  <si>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</si>
  <si>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</si>
  <si>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</si>
  <si>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</si>
  <si>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</si>
  <si>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</si>
  <si>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</si>
  <si>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</si>
  <si>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</si>
  <si>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</si>
  <si>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</si>
  <si>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</si>
  <si>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</si>
  <si>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</si>
  <si>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</si>
  <si>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</si>
  <si>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</si>
  <si>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</si>
  <si>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</si>
  <si>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</si>
  <si>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</si>
  <si>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</si>
  <si>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</si>
  <si>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</si>
  <si>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</si>
  <si>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</si>
  <si>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</si>
  <si>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</si>
  <si>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</si>
  <si>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</si>
  <si>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</si>
  <si>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</si>
  <si>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</si>
  <si>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</si>
  <si>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</si>
  <si>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</si>
  <si>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</si>
  <si>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</si>
  <si>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</si>
  <si>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</si>
  <si>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</si>
  <si>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</si>
  <si>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</si>
  <si>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</si>
  <si>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</si>
  <si>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</si>
  <si>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</si>
  <si>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</si>
  <si>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</si>
  <si>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</si>
  <si>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</si>
  <si>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</si>
  <si>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</si>
  <si>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</si>
  <si>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</si>
  <si>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</si>
  <si>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</si>
  <si>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</si>
  <si>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</si>
  <si>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</si>
  <si>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</si>
  <si>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</si>
  <si>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</si>
  <si>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</si>
  <si>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</si>
  <si>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</si>
  <si>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</si>
  <si>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</si>
  <si>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</si>
  <si>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</si>
  <si>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</si>
  <si>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</si>
  <si>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</si>
  <si>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</si>
  <si>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</si>
  <si>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</si>
  <si>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</si>
  <si>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</si>
  <si>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</si>
  <si>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</si>
  <si>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</si>
  <si>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</si>
  <si>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</si>
  <si>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</si>
  <si>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</si>
  <si>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</si>
  <si>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</si>
  <si>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</si>
  <si>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</si>
  <si>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</si>
  <si>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</si>
  <si>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</si>
  <si>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</si>
  <si>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</si>
  <si>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</si>
  <si>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</si>
  <si>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</si>
  <si>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</si>
  <si>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</si>
  <si>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</si>
  <si>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</si>
  <si>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</si>
  <si>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</si>
  <si>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</si>
  <si>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</si>
  <si>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</si>
  <si>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</si>
  <si>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</si>
  <si>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</si>
  <si>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</si>
  <si>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</si>
  <si>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</si>
  <si>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</si>
  <si>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</si>
  <si>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</si>
  <si>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</si>
  <si>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</si>
  <si>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</si>
  <si>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</si>
  <si>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</si>
  <si>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</si>
  <si>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</si>
  <si>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</si>
  <si>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</si>
  <si>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</si>
  <si>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</si>
  <si>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</si>
  <si>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</si>
  <si>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</si>
  <si>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</si>
  <si>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</si>
  <si>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</si>
  <si>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</si>
  <si>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</si>
  <si>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</si>
  <si>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</si>
  <si>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</si>
  <si>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</si>
  <si>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</si>
  <si>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</si>
  <si>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</si>
  <si>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</si>
  <si>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</si>
  <si>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</si>
  <si>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</si>
  <si>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</si>
  <si>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</si>
  <si>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</si>
  <si>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</si>
  <si>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</si>
  <si>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</si>
  <si>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</si>
  <si>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</si>
  <si>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</si>
  <si>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</si>
  <si>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</si>
  <si>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</si>
  <si>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</si>
  <si>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</si>
  <si>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</si>
  <si>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</si>
  <si>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</si>
  <si>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</si>
  <si>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</si>
  <si>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</si>
  <si>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</si>
  <si>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</si>
  <si>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</si>
  <si>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</si>
  <si>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</si>
  <si>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</si>
  <si>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</si>
  <si>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</si>
  <si>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</si>
  <si>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</si>
  <si>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</si>
  <si>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</si>
  <si>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</si>
  <si>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</si>
  <si>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</si>
  <si>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</si>
  <si>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</si>
  <si>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</si>
  <si>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</si>
  <si>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</si>
  <si>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</si>
  <si>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</si>
  <si>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</si>
  <si>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</si>
  <si>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</si>
  <si>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</si>
  <si>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</si>
  <si>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</si>
  <si>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</si>
  <si>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</si>
  <si>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</si>
  <si>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</si>
  <si>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</si>
  <si>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</si>
  <si>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</si>
  <si>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</si>
  <si>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</si>
  <si>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</si>
  <si>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</si>
  <si>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</si>
  <si>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</si>
  <si>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</si>
  <si>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</si>
  <si>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</si>
  <si>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</si>
  <si>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</si>
  <si>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</si>
  <si>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</si>
  <si>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</si>
  <si>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</si>
  <si>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</si>
  <si>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</si>
  <si>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</si>
  <si>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</si>
  <si>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</si>
  <si>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</si>
  <si>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</si>
  <si>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</si>
  <si>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</si>
  <si>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</si>
  <si>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</si>
  <si>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</si>
  <si>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</si>
  <si>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</si>
  <si>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</si>
  <si>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</si>
  <si>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</si>
  <si>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</si>
  <si>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</si>
  <si>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</si>
  <si>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</si>
  <si>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</si>
  <si>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</si>
  <si>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</si>
  <si>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</si>
  <si>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</si>
  <si>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</si>
  <si>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</si>
  <si>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</si>
  <si>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</si>
  <si>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</si>
  <si>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</si>
  <si>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</si>
  <si>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</si>
  <si>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</si>
  <si>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</si>
  <si>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</si>
  <si>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</si>
  <si>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</si>
  <si>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</si>
  <si>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</si>
  <si>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</si>
  <si>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</si>
  <si>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</si>
  <si>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</si>
  <si>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</si>
  <si>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</si>
  <si>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</si>
  <si>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</si>
  <si>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</si>
  <si>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</si>
  <si>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</si>
  <si>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</si>
  <si>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</si>
  <si>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</si>
  <si>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</si>
  <si>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</si>
  <si>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</si>
  <si>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</si>
  <si>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</si>
  <si>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</si>
  <si>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</si>
  <si>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</si>
  <si>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</si>
  <si>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</si>
  <si>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</si>
  <si>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</si>
  <si>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</si>
  <si>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</si>
  <si>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</si>
  <si>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</si>
  <si>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</si>
  <si>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</si>
  <si>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</si>
  <si>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</si>
  <si>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</si>
  <si>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</si>
  <si>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</si>
  <si>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</si>
  <si>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</si>
  <si>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</si>
  <si>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</si>
  <si>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</si>
  <si>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</si>
  <si>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</si>
  <si>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</si>
  <si>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</si>
  <si>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</si>
  <si>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</si>
  <si>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</si>
  <si>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</si>
  <si>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</si>
  <si>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</si>
  <si>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</si>
  <si>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</si>
  <si>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</si>
  <si>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</si>
  <si>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</si>
  <si>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</si>
  <si>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</si>
  <si>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</si>
  <si>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</si>
  <si>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</si>
  <si>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</si>
  <si>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</si>
  <si>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</si>
  <si>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</si>
  <si>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</si>
  <si>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</si>
  <si>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</si>
  <si>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</si>
  <si>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</si>
  <si>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</si>
  <si>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</si>
  <si>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</si>
  <si>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</si>
  <si>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</si>
  <si>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</si>
  <si>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</si>
  <si>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</si>
  <si>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</si>
  <si>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</si>
  <si>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</si>
  <si>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</si>
  <si>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</si>
  <si>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</si>
  <si>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</si>
  <si>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</si>
  <si>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</si>
  <si>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</si>
  <si>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</si>
  <si>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</si>
  <si>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</si>
  <si>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</si>
  <si>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</si>
  <si>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</si>
  <si>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</si>
  <si>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</si>
  <si>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</si>
  <si>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</si>
  <si>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</si>
  <si>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</si>
  <si>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</si>
  <si>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</si>
  <si>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</si>
  <si>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</si>
  <si>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</si>
  <si>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</si>
  <si>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</si>
  <si>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</si>
  <si>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</si>
  <si>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</si>
  <si>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</si>
  <si>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</si>
  <si>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</si>
  <si>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</si>
  <si>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</si>
  <si>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</si>
  <si>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</si>
  <si>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</si>
  <si>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</si>
  <si>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</si>
  <si>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</si>
  <si>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</si>
  <si>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</si>
  <si>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</si>
  <si>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</si>
  <si>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</si>
  <si>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</si>
  <si>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</si>
  <si>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</si>
  <si>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</si>
  <si>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</si>
  <si>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</si>
  <si>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</si>
  <si>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</si>
  <si>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</si>
  <si>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</si>
  <si>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</si>
  <si>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</si>
  <si>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</si>
  <si>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</si>
  <si>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</si>
  <si>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</si>
  <si>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</si>
  <si>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</si>
  <si>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</si>
  <si>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</si>
  <si>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</si>
  <si>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</si>
  <si>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</si>
  <si>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</si>
  <si>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</si>
  <si>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</si>
  <si>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</si>
  <si>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</si>
  <si>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</si>
  <si>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</si>
  <si>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</si>
  <si>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</si>
  <si>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</si>
  <si>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</si>
  <si>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</si>
  <si>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</si>
  <si>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</si>
  <si>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</si>
  <si>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</si>
  <si>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</si>
  <si>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</si>
  <si>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</si>
  <si>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</si>
  <si>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</si>
  <si>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</si>
  <si>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</si>
  <si>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</si>
  <si>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</si>
  <si>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</si>
  <si>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</si>
  <si>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</si>
  <si>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</si>
  <si>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</si>
  <si>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</si>
  <si>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</si>
  <si>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</si>
  <si>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</si>
  <si>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</si>
  <si>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</si>
  <si>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</si>
  <si>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</si>
  <si>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</si>
  <si>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</si>
  <si>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</si>
  <si>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</si>
  <si>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</si>
  <si>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</si>
  <si>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</si>
  <si>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</si>
  <si>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</si>
  <si>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</si>
  <si>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</si>
  <si>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</si>
  <si>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</si>
  <si>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</si>
  <si>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</si>
  <si>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</si>
  <si>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</si>
  <si>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</si>
  <si>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</si>
  <si>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</si>
  <si>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</si>
  <si>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</si>
  <si>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</si>
  <si>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</si>
  <si>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</si>
  <si>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</si>
  <si>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</si>
  <si>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</si>
  <si>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</si>
  <si>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</si>
  <si>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</si>
  <si>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</si>
  <si>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</si>
  <si>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</si>
  <si>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</si>
  <si>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</si>
  <si>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</si>
  <si>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</si>
  <si>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</si>
  <si>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</si>
  <si>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</si>
  <si>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</si>
  <si>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</si>
  <si>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</si>
  <si>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</si>
  <si>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</si>
  <si>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</si>
  <si>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</si>
  <si>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</si>
  <si>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</si>
  <si>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</si>
  <si>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</si>
  <si>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</si>
  <si>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</si>
  <si>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</si>
  <si>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</si>
  <si>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</si>
  <si>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</si>
  <si>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</si>
  <si>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</si>
  <si>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</si>
  <si>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</si>
  <si>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</si>
  <si>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</si>
  <si>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</si>
  <si>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</si>
  <si>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</si>
  <si>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</si>
  <si>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</si>
  <si>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</si>
  <si>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</si>
  <si>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</si>
  <si>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</si>
  <si>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</si>
  <si>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</si>
  <si>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</si>
  <si>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</si>
  <si>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</si>
  <si>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</si>
  <si>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</si>
  <si>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</si>
  <si>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</si>
  <si>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</si>
  <si>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</si>
  <si>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</si>
  <si>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</si>
  <si>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</si>
  <si>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</si>
  <si>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</si>
  <si>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</si>
  <si>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</si>
  <si>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</si>
  <si>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</si>
  <si>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</si>
  <si>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</si>
  <si>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</si>
  <si>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</si>
  <si>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</si>
  <si>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</si>
  <si>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</si>
  <si>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</si>
  <si>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</si>
  <si>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</si>
  <si>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</si>
  <si>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</si>
  <si>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</si>
  <si>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</si>
  <si>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</si>
  <si>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</si>
  <si>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</si>
  <si>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</si>
  <si>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</si>
  <si>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</si>
  <si>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</si>
  <si>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</si>
  <si>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</si>
  <si>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</si>
  <si>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</si>
  <si>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</si>
  <si>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</si>
  <si>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</si>
  <si>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</si>
  <si>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</si>
  <si>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</si>
  <si>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</si>
  <si>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</si>
  <si>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</si>
  <si>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</si>
  <si>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</si>
  <si>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</si>
  <si>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</si>
  <si>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</si>
  <si>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</si>
  <si>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</si>
  <si>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</si>
  <si>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</si>
  <si>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</si>
  <si>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</si>
  <si>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</si>
  <si>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</si>
  <si>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</si>
  <si>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</si>
  <si>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</si>
  <si>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</si>
  <si>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</si>
  <si>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</si>
  <si>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</si>
  <si>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</si>
  <si>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</si>
  <si>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</si>
  <si>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</si>
  <si>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</si>
  <si>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</si>
  <si>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</si>
  <si>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</si>
  <si>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</si>
  <si>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</si>
  <si>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</si>
  <si>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</si>
  <si>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</si>
  <si>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</si>
  <si>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</si>
  <si>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</si>
  <si>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</si>
  <si>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</si>
  <si>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</si>
  <si>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</si>
  <si>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</si>
  <si>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</si>
  <si>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</si>
  <si>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</si>
  <si>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</si>
  <si>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</si>
  <si>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</si>
  <si>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</si>
  <si>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</si>
  <si>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</si>
  <si>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</si>
  <si>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</si>
  <si>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</si>
  <si>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</si>
  <si>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</si>
  <si>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</si>
  <si>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</si>
  <si>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</si>
  <si>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</si>
  <si>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</si>
  <si>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</si>
  <si>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</si>
  <si>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</si>
  <si>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</si>
  <si>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</si>
  <si>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</si>
  <si>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</si>
  <si>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</si>
  <si>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</si>
  <si>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</si>
  <si>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</si>
  <si>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</si>
  <si>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</si>
  <si>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</si>
  <si>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</si>
  <si>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</si>
  <si>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</si>
  <si>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</si>
  <si>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</si>
  <si>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</si>
  <si>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</si>
  <si>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</si>
  <si>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</si>
  <si>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</si>
  <si>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</si>
  <si>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</si>
  <si>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</si>
  <si>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</si>
  <si>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</si>
  <si>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</si>
  <si>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</si>
  <si>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</si>
  <si>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</si>
  <si>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</si>
  <si>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</si>
  <si>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</si>
  <si>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</si>
  <si>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</si>
  <si>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</si>
  <si>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</si>
  <si>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</si>
  <si>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</si>
  <si>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</si>
  <si>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</si>
  <si>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</si>
  <si>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</si>
  <si>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</si>
  <si>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</si>
  <si>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</si>
  <si>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</si>
  <si>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</si>
  <si>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</si>
  <si>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</si>
  <si>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</si>
  <si>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</si>
  <si>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</si>
  <si>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</si>
  <si>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</si>
  <si>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</si>
  <si>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</si>
  <si>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</si>
  <si>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</si>
  <si>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</si>
  <si>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</si>
  <si>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</si>
  <si>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</si>
  <si>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</si>
  <si>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</si>
  <si>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</si>
  <si>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</si>
  <si>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</si>
  <si>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</si>
  <si>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</si>
  <si>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</si>
  <si>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</si>
  <si>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</si>
  <si>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</si>
  <si>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</si>
  <si>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</si>
  <si>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</si>
  <si>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</si>
  <si>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</si>
  <si>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</si>
  <si>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</si>
  <si>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</si>
  <si>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</si>
  <si>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</si>
  <si>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</si>
  <si>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</si>
  <si>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</si>
  <si>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</si>
  <si>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</si>
  <si>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</si>
  <si>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</si>
  <si>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</si>
  <si>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</si>
  <si>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</si>
  <si>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</si>
  <si>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</si>
  <si>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</si>
  <si>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</si>
  <si>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</si>
  <si>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</si>
  <si>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</si>
  <si>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</si>
  <si>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</si>
  <si>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</si>
  <si>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</si>
  <si>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</si>
  <si>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</si>
  <si>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</si>
  <si>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</si>
  <si>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</si>
  <si>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</si>
  <si>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</si>
  <si>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</si>
  <si>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</si>
  <si>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</si>
  <si>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</si>
  <si>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</si>
  <si>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</si>
  <si>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</si>
  <si>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</si>
  <si>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</si>
  <si>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</si>
  <si>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</si>
  <si>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</si>
  <si>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</si>
  <si>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</si>
  <si>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</si>
  <si>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</si>
  <si>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</si>
  <si>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</si>
  <si>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</si>
  <si>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</si>
  <si>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</si>
  <si>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</si>
  <si>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</si>
  <si>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</si>
  <si>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</si>
  <si>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</si>
  <si>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</si>
  <si>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</si>
  <si>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</si>
  <si>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</si>
  <si>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</si>
  <si>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</si>
  <si>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</si>
  <si>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</si>
  <si>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</si>
  <si>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</si>
  <si>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</si>
  <si>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</si>
  <si>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</si>
  <si>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</si>
  <si>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</si>
  <si>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</si>
  <si>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</si>
  <si>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</si>
  <si>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</si>
  <si>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</si>
  <si>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</si>
  <si>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</si>
  <si>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</si>
  <si>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</si>
  <si>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</si>
  <si>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</si>
  <si>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</si>
  <si>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</si>
  <si>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</si>
  <si>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</si>
  <si>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</si>
  <si>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</si>
  <si>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</si>
  <si>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</si>
  <si>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</si>
  <si>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</si>
  <si>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</si>
  <si>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</si>
  <si>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</si>
  <si>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</si>
  <si>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</si>
  <si>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</si>
  <si>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</si>
  <si>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</si>
  <si>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</si>
  <si>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</si>
  <si>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</si>
  <si>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</si>
  <si>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</si>
  <si>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</si>
  <si>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</si>
  <si>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</si>
  <si>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</si>
  <si>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</si>
  <si>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</si>
  <si>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</si>
  <si>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</si>
  <si>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</si>
  <si>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</si>
  <si>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</si>
  <si>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</si>
  <si>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</si>
  <si>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</si>
  <si>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</si>
  <si>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</si>
  <si>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</si>
  <si>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</si>
  <si>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</si>
  <si>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</si>
  <si>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</si>
  <si>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</si>
  <si>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</si>
  <si>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</si>
  <si>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</si>
  <si>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</si>
  <si>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</si>
  <si>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</si>
  <si>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</si>
  <si>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</si>
  <si>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</si>
  <si>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</si>
  <si>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</si>
  <si>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</si>
  <si>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</si>
  <si>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</si>
  <si>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</si>
  <si>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</si>
  <si>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</si>
  <si>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</si>
  <si>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</si>
  <si>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</si>
  <si>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</si>
  <si>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</si>
  <si>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</si>
  <si>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</si>
  <si>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</si>
  <si>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</si>
  <si>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</si>
  <si>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</si>
  <si>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</si>
  <si>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</si>
  <si>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</si>
  <si>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</si>
  <si>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</si>
  <si>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</si>
  <si>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</si>
  <si>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</si>
  <si>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</si>
  <si>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</si>
  <si>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</si>
  <si>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</si>
  <si>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</si>
  <si>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</si>
  <si>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</si>
  <si>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</si>
  <si>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</si>
  <si>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</si>
  <si>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</si>
  <si>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</si>
  <si>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</si>
  <si>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</si>
  <si>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</si>
  <si>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</si>
  <si>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</si>
  <si>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</si>
  <si>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</si>
  <si>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</si>
  <si>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</si>
  <si>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</si>
  <si>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</si>
  <si>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</si>
  <si>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</si>
  <si>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</si>
  <si>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</si>
  <si>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</si>
  <si>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</si>
  <si>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</si>
  <si>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</si>
  <si>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</si>
  <si>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</si>
  <si>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</si>
  <si>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</si>
  <si>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</si>
  <si>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</si>
  <si>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</si>
  <si>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</si>
  <si>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</si>
  <si>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</si>
  <si>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</si>
  <si>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</si>
  <si>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</si>
  <si>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</si>
  <si>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</si>
  <si>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</si>
  <si>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</si>
  <si>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</si>
  <si>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</si>
  <si>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</si>
  <si>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</si>
  <si>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</si>
  <si>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</si>
  <si>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</si>
  <si>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</si>
  <si>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</si>
  <si>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</si>
  <si>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</si>
  <si>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</si>
  <si>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</si>
  <si>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</si>
  <si>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</si>
  <si>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</si>
  <si>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</si>
  <si>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</si>
  <si>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</si>
  <si>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</si>
  <si>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</si>
  <si>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</si>
  <si>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</si>
  <si>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</si>
  <si>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</si>
  <si>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</si>
  <si>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</si>
  <si>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</si>
  <si>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</si>
  <si>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</si>
  <si>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</si>
  <si>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</si>
  <si>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</si>
  <si>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</si>
  <si>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</si>
  <si>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</si>
  <si>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</si>
  <si>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</si>
  <si>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</si>
  <si>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</si>
  <si>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</si>
  <si>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</si>
  <si>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</si>
  <si>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</si>
  <si>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</si>
  <si>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</si>
  <si>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</si>
  <si>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</si>
  <si>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</si>
  <si>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</si>
  <si>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</si>
  <si>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</si>
  <si>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</si>
  <si>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</si>
  <si>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</si>
  <si>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</si>
  <si>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</si>
  <si>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</si>
  <si>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</si>
  <si>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</si>
  <si>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</si>
  <si>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</si>
  <si>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</si>
  <si>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</si>
  <si>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</si>
  <si>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</si>
  <si>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</si>
  <si>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</si>
  <si>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</si>
  <si>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</si>
  <si>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</si>
  <si>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</si>
  <si>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</si>
  <si>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</si>
  <si>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</si>
  <si>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</si>
  <si>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</si>
  <si>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</si>
  <si>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</si>
  <si>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</si>
  <si>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</si>
  <si>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</si>
  <si>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</si>
  <si>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</si>
  <si>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</si>
  <si>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</si>
  <si>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</si>
  <si>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</si>
  <si>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</si>
  <si>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</si>
  <si>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</si>
  <si>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</si>
  <si>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</si>
  <si>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</si>
  <si>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</si>
  <si>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</si>
  <si>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</si>
  <si>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</si>
  <si>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</si>
  <si>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</si>
  <si>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</si>
  <si>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</si>
  <si>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</si>
  <si>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</si>
  <si>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</si>
  <si>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</si>
  <si>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</si>
  <si>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</si>
  <si>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</si>
  <si>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</si>
  <si>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</si>
  <si>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</si>
  <si>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</si>
  <si>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</si>
  <si>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</si>
  <si>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</si>
  <si>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</si>
  <si>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</si>
  <si>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</si>
  <si>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</si>
  <si>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</si>
  <si>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</si>
  <si>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</si>
  <si>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</si>
  <si>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</si>
  <si>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</si>
  <si>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</si>
  <si>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</si>
  <si>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</si>
  <si>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</si>
  <si>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</si>
  <si>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</si>
  <si>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</si>
  <si>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</si>
  <si>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</si>
  <si>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</si>
  <si>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</si>
  <si>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</si>
  <si>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</si>
  <si>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</si>
  <si>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</si>
  <si>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</si>
  <si>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</si>
  <si>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</si>
  <si>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</si>
  <si>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</si>
  <si>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</si>
  <si>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</si>
  <si>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</si>
  <si>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</si>
  <si>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</si>
  <si>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</si>
  <si>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</si>
  <si>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</si>
  <si>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</si>
  <si>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</si>
  <si>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</si>
  <si>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</si>
  <si>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</si>
  <si>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</si>
  <si>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</si>
  <si>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</si>
  <si>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</si>
  <si>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</si>
  <si>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</si>
  <si>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</si>
  <si>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</si>
  <si>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</si>
  <si>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</si>
  <si>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</si>
  <si>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</si>
  <si>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</si>
  <si>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</si>
  <si>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</si>
  <si>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</si>
  <si>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</si>
  <si>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</si>
  <si>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</si>
  <si>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</si>
  <si>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</si>
  <si>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</si>
  <si>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</si>
  <si>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</si>
  <si>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</si>
  <si>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</si>
  <si>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</si>
  <si>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</si>
  <si>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</si>
  <si>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</si>
  <si>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</si>
  <si>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</si>
  <si>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</si>
  <si>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</si>
  <si>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</si>
  <si>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</si>
  <si>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</si>
  <si>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</si>
  <si>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</si>
  <si>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</si>
  <si>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</si>
  <si>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</si>
  <si>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</si>
  <si>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</si>
  <si>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</si>
  <si>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</si>
  <si>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</si>
  <si>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</si>
  <si>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</si>
  <si>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</si>
  <si>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</si>
  <si>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</si>
  <si>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</si>
  <si>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</si>
  <si>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</si>
  <si>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</si>
  <si>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</si>
  <si>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</si>
  <si>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</si>
  <si>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</si>
  <si>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</si>
  <si>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</si>
  <si>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</si>
  <si>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</si>
  <si>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</si>
  <si>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</si>
  <si>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</si>
  <si>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</si>
  <si>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</si>
  <si>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</si>
  <si>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</si>
  <si>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</si>
  <si>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</si>
  <si>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</si>
  <si>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</si>
  <si>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</si>
  <si>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</si>
  <si>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</si>
  <si>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</si>
  <si>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</si>
  <si>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</si>
  <si>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</si>
  <si>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</si>
  <si>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</si>
  <si>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</si>
  <si>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</si>
  <si>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</si>
  <si>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</si>
  <si>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</si>
  <si>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</si>
  <si>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</si>
  <si>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</si>
  <si>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</si>
  <si>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</si>
  <si>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</si>
  <si>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</si>
  <si>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</si>
  <si>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</si>
  <si>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</si>
  <si>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</si>
  <si>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</si>
  <si>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</si>
  <si>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</si>
  <si>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</si>
  <si>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</si>
  <si>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</si>
  <si>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</si>
  <si>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</si>
  <si>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</si>
  <si>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</si>
  <si>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</si>
  <si>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</si>
  <si>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</si>
  <si>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</si>
  <si>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</si>
  <si>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</si>
  <si>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</si>
  <si>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</si>
  <si>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</si>
  <si>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</si>
  <si>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</si>
  <si>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</si>
  <si>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</si>
  <si>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</si>
  <si>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</si>
  <si>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</si>
  <si>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</si>
  <si>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</si>
  <si>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</si>
  <si>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</si>
  <si>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</si>
  <si>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</si>
  <si>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</si>
  <si>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</si>
  <si>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</si>
  <si>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</si>
  <si>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</si>
  <si>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</si>
  <si>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</si>
  <si>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</si>
  <si>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</si>
  <si>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</si>
  <si>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</si>
  <si>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</si>
  <si>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</si>
  <si>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</si>
  <si>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</si>
  <si>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</si>
  <si>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</si>
  <si>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</si>
  <si>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</si>
  <si>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</si>
  <si>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</si>
  <si>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</si>
  <si>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</si>
  <si>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</si>
  <si>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</si>
  <si>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</si>
  <si>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</si>
  <si>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</si>
  <si>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</si>
  <si>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</si>
  <si>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</si>
  <si>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</si>
  <si>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</si>
  <si>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</si>
  <si>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</si>
  <si>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</si>
  <si>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</si>
  <si>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</si>
  <si>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</si>
  <si>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</si>
  <si>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</si>
  <si>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</si>
  <si>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</si>
  <si>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</si>
  <si>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</si>
  <si>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</si>
  <si>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</si>
  <si>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</si>
  <si>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</si>
  <si>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</si>
  <si>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</si>
  <si>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</si>
  <si>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</si>
  <si>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</si>
  <si>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</si>
  <si>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</si>
  <si>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</si>
  <si>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</si>
  <si>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</si>
  <si>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</si>
  <si>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</si>
  <si>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</si>
  <si>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</si>
  <si>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</si>
  <si>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</si>
  <si>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</si>
  <si>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</si>
  <si>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</si>
  <si>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</si>
  <si>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</si>
  <si>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</si>
  <si>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</si>
  <si>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</si>
  <si>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</si>
  <si>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</si>
  <si>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</si>
  <si>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</si>
  <si>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</si>
  <si>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</si>
  <si>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</si>
  <si>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</si>
  <si>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</si>
  <si>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</si>
  <si>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</si>
  <si>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</si>
  <si>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</si>
  <si>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</si>
  <si>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</si>
  <si>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</si>
  <si>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</si>
  <si>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</si>
  <si>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</si>
  <si>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</si>
  <si>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</si>
  <si>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</si>
  <si>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</si>
  <si>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</si>
  <si>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</si>
  <si>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</si>
  <si>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</si>
  <si>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</si>
  <si>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</si>
  <si>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</si>
  <si>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</si>
  <si>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</si>
  <si>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</si>
  <si>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</si>
  <si>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</si>
  <si>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</si>
  <si>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</si>
  <si>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</si>
  <si>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</si>
  <si>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</si>
  <si>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</si>
  <si>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</si>
  <si>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</si>
  <si>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</si>
  <si>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</si>
  <si>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</si>
  <si>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</si>
  <si>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</si>
  <si>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</si>
  <si>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</si>
  <si>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</si>
  <si>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</si>
  <si>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</si>
  <si>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</si>
  <si>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</si>
  <si>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</si>
  <si>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</si>
  <si>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</si>
  <si>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</si>
  <si>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</si>
  <si>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</si>
  <si>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</si>
  <si>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</si>
  <si>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</si>
  <si>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</si>
  <si>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</si>
  <si>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</si>
  <si>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</si>
  <si>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</si>
  <si>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</si>
  <si>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</si>
  <si>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</si>
  <si>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</si>
  <si>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</si>
  <si>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</si>
  <si>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</si>
  <si>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</si>
  <si>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</si>
  <si>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</si>
  <si>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</si>
  <si>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</si>
  <si>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</si>
  <si>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</si>
  <si>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</si>
  <si>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</si>
  <si>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</si>
  <si>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</si>
  <si>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</si>
  <si>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</si>
  <si>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</si>
  <si>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</si>
  <si>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</si>
  <si>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</si>
  <si>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</si>
  <si>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</si>
  <si>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</si>
  <si>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</si>
  <si>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</si>
  <si>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</si>
  <si>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</si>
  <si>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</si>
  <si>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</si>
  <si>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</si>
  <si>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</si>
  <si>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</si>
  <si>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</si>
  <si>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</si>
  <si>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</si>
  <si>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</si>
  <si>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</si>
  <si>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</si>
  <si>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</si>
  <si>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</si>
  <si>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</si>
  <si>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</si>
  <si>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</si>
  <si>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</si>
  <si>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</si>
  <si>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</si>
  <si>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</si>
  <si>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</si>
  <si>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</si>
  <si>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</si>
  <si>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</si>
  <si>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</si>
  <si>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</si>
  <si>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</si>
  <si>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</si>
  <si>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</si>
  <si>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</si>
  <si>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</si>
  <si>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</si>
  <si>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</si>
  <si>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</si>
  <si>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</si>
  <si>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</si>
  <si>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</si>
  <si>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</si>
  <si>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</si>
  <si>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</si>
  <si>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</si>
  <si>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</si>
  <si>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</si>
  <si>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</si>
  <si>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</si>
  <si>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</si>
  <si>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</si>
  <si>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</si>
  <si>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</si>
  <si>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</si>
  <si>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</si>
  <si>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</si>
  <si>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</si>
  <si>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</si>
  <si>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</si>
  <si>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</si>
  <si>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</si>
  <si>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</si>
  <si>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</si>
  <si>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</si>
  <si>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</si>
  <si>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</si>
  <si>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</si>
  <si>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</si>
  <si>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</si>
  <si>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</si>
  <si>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</si>
  <si>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</si>
  <si>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</si>
  <si>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</si>
  <si>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</si>
  <si>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</si>
  <si>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</si>
  <si>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</si>
  <si>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</si>
  <si>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</si>
  <si>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</si>
  <si>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</si>
  <si>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</si>
  <si>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</si>
  <si>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</si>
  <si>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</si>
  <si>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</si>
  <si>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</si>
  <si>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</si>
  <si>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</si>
  <si>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</si>
  <si>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</si>
  <si>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</si>
  <si>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</si>
  <si>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</si>
  <si>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</si>
  <si>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</si>
  <si>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</si>
  <si>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</si>
  <si>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</si>
  <si>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</si>
  <si>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</si>
  <si>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</si>
  <si>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</si>
  <si>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</si>
  <si>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</si>
  <si>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</si>
  <si>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</si>
  <si>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</si>
  <si>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</si>
  <si>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</si>
  <si>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</si>
  <si>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</si>
  <si>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</si>
  <si>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</si>
  <si>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</si>
  <si>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</si>
  <si>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</si>
  <si>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</si>
  <si>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</si>
  <si>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</si>
  <si>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</si>
  <si>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</si>
  <si>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</si>
  <si>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</si>
  <si>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</si>
  <si>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</si>
  <si>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</si>
  <si>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</si>
  <si>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</si>
  <si>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</si>
  <si>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</si>
  <si>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</si>
  <si>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</si>
  <si>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</si>
  <si>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</si>
  <si>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</si>
  <si>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</si>
  <si>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</si>
  <si>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</si>
  <si>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</si>
  <si>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</si>
  <si>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</si>
  <si>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</si>
  <si>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</si>
  <si>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</si>
  <si>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</si>
  <si>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</si>
  <si>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</si>
  <si>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</si>
  <si>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</si>
  <si>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</si>
  <si>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</si>
  <si>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</si>
  <si>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</si>
  <si>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</si>
  <si>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</si>
  <si>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</si>
  <si>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</si>
  <si>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</si>
  <si>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</si>
  <si>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</si>
  <si>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</si>
  <si>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</si>
  <si>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</si>
  <si>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</si>
  <si>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</si>
  <si>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</si>
  <si>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</si>
  <si>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</si>
  <si>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</si>
  <si>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</si>
  <si>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</si>
  <si>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</si>
  <si>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</si>
  <si>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</si>
  <si>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</si>
  <si>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</si>
  <si>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</si>
  <si>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</si>
  <si>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</si>
  <si>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</si>
  <si>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</si>
  <si>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</si>
  <si>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</si>
  <si>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</si>
  <si>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</si>
  <si>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</si>
  <si>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</si>
  <si>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</si>
  <si>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</si>
  <si>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</si>
  <si>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</si>
  <si>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</si>
  <si>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</si>
  <si>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</si>
  <si>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</si>
  <si>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</si>
  <si>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</si>
  <si>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</si>
  <si>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</si>
  <si>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</si>
  <si>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</si>
  <si>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</si>
  <si>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</si>
  <si>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</si>
  <si>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</si>
  <si>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</si>
  <si>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</si>
  <si>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</si>
  <si>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</si>
  <si>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</si>
  <si>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</si>
  <si>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</si>
  <si>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</si>
  <si>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</si>
  <si>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</si>
  <si>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</si>
  <si>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</si>
  <si>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</si>
  <si>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</si>
  <si>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</si>
  <si>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</si>
  <si>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</si>
  <si>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</si>
  <si>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</si>
  <si>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</si>
  <si>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</si>
  <si>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</si>
  <si>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</si>
  <si>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</si>
  <si>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</si>
  <si>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</si>
  <si>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</si>
  <si>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</si>
  <si>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</si>
  <si>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</si>
  <si>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</si>
  <si>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</si>
  <si>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</si>
  <si>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</si>
  <si>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</si>
  <si>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</si>
  <si>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</si>
  <si>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</si>
  <si>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</si>
  <si>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</si>
  <si>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</si>
  <si>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</si>
  <si>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</si>
  <si>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</si>
  <si>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</si>
  <si>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</si>
  <si>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</si>
  <si>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</si>
  <si>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</si>
  <si>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</si>
  <si>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</si>
  <si>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</si>
  <si>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</si>
  <si>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</si>
  <si>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</si>
  <si>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</si>
  <si>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</si>
  <si>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</si>
  <si>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</si>
  <si>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</si>
  <si>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</si>
  <si>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</si>
  <si>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</si>
  <si>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</si>
  <si>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</si>
  <si>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</si>
  <si>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</si>
  <si>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</si>
  <si>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</si>
  <si>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</si>
  <si>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</si>
  <si>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</si>
  <si>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</si>
  <si>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</si>
  <si>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</si>
  <si>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</si>
  <si>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</si>
  <si>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</si>
  <si>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</si>
  <si>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</si>
  <si>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</si>
  <si>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</si>
  <si>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</si>
  <si>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</si>
  <si>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</si>
  <si>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</si>
  <si>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</si>
  <si>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</si>
  <si>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</si>
  <si>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</si>
  <si>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</si>
  <si>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</si>
  <si>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</si>
  <si>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</si>
  <si>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</si>
  <si>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</si>
  <si>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</si>
  <si>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</si>
  <si>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</si>
  <si>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</si>
  <si>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</si>
  <si>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</si>
  <si>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</si>
  <si>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</si>
  <si>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</si>
  <si>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</si>
  <si>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</si>
  <si>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</si>
  <si>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</si>
  <si>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</si>
  <si>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</si>
  <si>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</si>
  <si>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</si>
  <si>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</si>
  <si>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</si>
  <si>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</si>
  <si>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</si>
  <si>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</si>
  <si>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</si>
  <si>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</si>
  <si>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</si>
  <si>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</si>
  <si>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</si>
  <si>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</si>
  <si>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</si>
  <si>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</si>
  <si>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</si>
  <si>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</si>
  <si>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</si>
  <si>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</si>
  <si>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</si>
  <si>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</si>
  <si>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</si>
  <si>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</si>
  <si>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</si>
  <si>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</si>
  <si>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</si>
  <si>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</si>
  <si>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</si>
  <si>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</si>
  <si>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</si>
  <si>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</si>
  <si>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</si>
  <si>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</si>
  <si>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</si>
  <si>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</si>
  <si>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</si>
  <si>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</si>
  <si>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</si>
  <si>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</si>
  <si>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</si>
  <si>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</si>
  <si>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</si>
  <si>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</si>
  <si>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</si>
  <si>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</si>
  <si>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</si>
  <si>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</si>
  <si>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</si>
  <si>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</si>
  <si>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</si>
  <si>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</si>
  <si>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</si>
  <si>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</si>
  <si>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</si>
  <si>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</si>
  <si>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</si>
  <si>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</si>
  <si>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</si>
  <si>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</si>
  <si>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</si>
  <si>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</si>
  <si>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</si>
  <si>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</si>
  <si>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</si>
  <si>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</si>
  <si>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</si>
  <si>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</si>
  <si>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</si>
  <si>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</si>
  <si>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</si>
  <si>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</si>
  <si>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</si>
  <si>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</si>
  <si>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</si>
  <si>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</si>
  <si>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</si>
  <si>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</si>
  <si>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</si>
  <si>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</si>
  <si>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</si>
  <si>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</si>
  <si>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</si>
  <si>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</si>
  <si>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</si>
  <si>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</si>
  <si>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</si>
  <si>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</si>
  <si>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</si>
  <si>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</si>
  <si>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</si>
  <si>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</si>
  <si>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</si>
  <si>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</si>
  <si>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</si>
  <si>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</si>
  <si>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</si>
  <si>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</si>
  <si>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</si>
  <si>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</si>
  <si>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</si>
  <si>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</si>
  <si>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</si>
  <si>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</si>
  <si>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</si>
  <si>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</si>
  <si>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</si>
  <si>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</si>
  <si>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</si>
  <si>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</si>
  <si>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</si>
  <si>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</si>
  <si>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</si>
  <si>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</si>
  <si>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</si>
  <si>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</si>
  <si>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</si>
  <si>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</si>
  <si>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</si>
  <si>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</si>
  <si>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</si>
  <si>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</si>
  <si>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</si>
  <si>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</si>
  <si>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</si>
  <si>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</si>
  <si>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</si>
  <si>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</si>
  <si>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</si>
  <si>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</si>
  <si>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</si>
  <si>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</si>
  <si>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</si>
  <si>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</si>
  <si>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</si>
  <si>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</si>
  <si>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</si>
  <si>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</si>
  <si>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</si>
  <si>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</si>
  <si>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</si>
  <si>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</si>
  <si>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</si>
  <si>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</si>
  <si>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</si>
  <si>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</si>
  <si>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</si>
  <si>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</si>
  <si>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</si>
  <si>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</si>
  <si>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</si>
  <si>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</si>
  <si>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</si>
  <si>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</si>
  <si>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</si>
  <si>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</si>
  <si>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</si>
  <si>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</si>
  <si>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</si>
  <si>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</si>
  <si>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</si>
  <si>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</si>
  <si>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</si>
  <si>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</si>
  <si>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</si>
  <si>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</si>
  <si>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</si>
  <si>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</si>
  <si>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</si>
  <si>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</si>
  <si>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</si>
  <si>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</si>
  <si>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</si>
  <si>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</si>
  <si>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</si>
  <si>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</si>
  <si>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</si>
  <si>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</si>
  <si>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</si>
  <si>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</si>
  <si>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</si>
  <si>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</si>
  <si>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</si>
  <si>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</si>
  <si>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</si>
  <si>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</si>
  <si>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</si>
  <si>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</si>
  <si>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</si>
  <si>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</si>
  <si>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</si>
  <si>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</si>
  <si>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</si>
  <si>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</si>
  <si>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</si>
  <si>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</si>
  <si>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</si>
  <si>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</si>
  <si>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</si>
  <si>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</si>
  <si>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</si>
  <si>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</si>
  <si>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</si>
  <si>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</si>
  <si>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</si>
  <si>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</si>
  <si>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</si>
  <si>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</si>
  <si>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</si>
  <si>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</si>
  <si>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</si>
  <si>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</si>
  <si>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</si>
  <si>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</si>
  <si>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</si>
  <si>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</si>
  <si>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</si>
  <si>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</si>
  <si>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</si>
  <si>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</si>
  <si>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</si>
  <si>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</si>
  <si>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</si>
  <si>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</si>
  <si>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</si>
  <si>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</si>
  <si>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</si>
  <si>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</si>
  <si>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</si>
  <si>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</si>
  <si>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</si>
  <si>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</si>
  <si>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</si>
  <si>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</si>
  <si>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</si>
  <si>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</si>
  <si>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</si>
  <si>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</si>
  <si>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</si>
  <si>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</si>
  <si>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</si>
  <si>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</si>
  <si>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</si>
  <si>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</si>
  <si>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</si>
  <si>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</si>
  <si>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</si>
  <si>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</si>
  <si>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</si>
  <si>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</si>
  <si>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</si>
  <si>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</si>
  <si>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</si>
  <si>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</si>
  <si>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</si>
  <si>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</si>
  <si>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</si>
  <si>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</si>
  <si>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</si>
  <si>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</si>
  <si>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</si>
  <si>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</si>
  <si>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</si>
  <si>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</si>
  <si>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</si>
  <si>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</si>
  <si>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</si>
  <si>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</si>
  <si>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</si>
  <si>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</si>
  <si>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</si>
  <si>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</si>
  <si>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</si>
  <si>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</si>
  <si>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</si>
  <si>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</si>
  <si>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</si>
  <si>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</si>
  <si>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</si>
  <si>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</si>
  <si>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</si>
  <si>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</si>
  <si>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</si>
  <si>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</si>
  <si>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</si>
  <si>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</si>
  <si>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</si>
  <si>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</si>
  <si>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</si>
  <si>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</si>
  <si>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</si>
  <si>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</si>
  <si>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</si>
  <si>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</si>
  <si>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</si>
  <si>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</si>
  <si>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</si>
  <si>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</si>
  <si>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</si>
  <si>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</si>
  <si>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</si>
  <si>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</si>
  <si>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</si>
  <si>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</si>
  <si>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</si>
  <si>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</si>
  <si>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</si>
  <si>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</si>
  <si>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</si>
  <si>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</si>
  <si>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</si>
  <si>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</si>
  <si>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</si>
  <si>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</si>
  <si>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</si>
  <si>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</si>
  <si>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</si>
  <si>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</si>
  <si>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</si>
  <si>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</si>
  <si>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</si>
  <si>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</si>
  <si>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</si>
  <si>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</si>
  <si>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</si>
  <si>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</si>
  <si>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</si>
  <si>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</si>
  <si>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</si>
  <si>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</si>
  <si>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</si>
  <si>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</si>
  <si>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</si>
  <si>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</si>
  <si>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</si>
  <si>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</si>
  <si>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</si>
  <si>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</si>
  <si>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</si>
  <si>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</si>
  <si>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</si>
  <si>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</si>
  <si>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</si>
  <si>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</si>
  <si>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</si>
  <si>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</si>
  <si>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</si>
  <si>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</si>
  <si>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</si>
  <si>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</si>
  <si>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</si>
  <si>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</si>
  <si>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</si>
  <si>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</si>
  <si>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</si>
  <si>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</si>
  <si>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</si>
  <si>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</si>
  <si>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</si>
  <si>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</si>
  <si>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</si>
  <si>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</si>
  <si>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</si>
  <si>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</si>
  <si>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</si>
  <si>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</si>
  <si>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</si>
  <si>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</si>
  <si>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</si>
  <si>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</si>
  <si>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</si>
  <si>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</si>
  <si>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</si>
  <si>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</si>
  <si>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</si>
  <si>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</si>
  <si>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</si>
  <si>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</si>
  <si>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</si>
  <si>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</si>
  <si>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</si>
  <si>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</si>
  <si>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</si>
  <si>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</si>
  <si>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</si>
  <si>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</si>
  <si>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</si>
  <si>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</si>
  <si>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</si>
  <si>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</si>
  <si>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</si>
  <si>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</si>
  <si>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</si>
  <si>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</si>
  <si>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</si>
  <si>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</si>
  <si>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</si>
  <si>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</si>
  <si>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</si>
  <si>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</si>
  <si>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</si>
  <si>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</si>
  <si>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</si>
  <si>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</si>
  <si>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</si>
  <si>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</si>
  <si>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</si>
  <si>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</si>
  <si>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</si>
  <si>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</si>
  <si>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</si>
  <si>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</si>
  <si>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</si>
  <si>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</si>
  <si>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</si>
  <si>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</si>
  <si>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</si>
  <si>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</si>
  <si>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</si>
  <si>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</si>
  <si>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</si>
  <si>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</si>
  <si>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</si>
  <si>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</si>
  <si>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</si>
  <si>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</si>
  <si>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</si>
  <si>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</si>
  <si>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</si>
  <si>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</si>
  <si>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</si>
  <si>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</si>
  <si>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</si>
  <si>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</si>
  <si>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</si>
  <si>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</si>
  <si>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</si>
  <si>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</si>
  <si>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</si>
  <si>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</si>
  <si>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</si>
  <si>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</si>
  <si>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</si>
  <si>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</si>
  <si>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</si>
  <si>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</si>
  <si>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</si>
  <si>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</si>
  <si>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</si>
  <si>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</si>
  <si>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</si>
  <si>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</si>
  <si>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</si>
  <si>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</si>
  <si>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</si>
  <si>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</si>
  <si>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</si>
  <si>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</si>
  <si>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</si>
  <si>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</si>
  <si>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</si>
  <si>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</si>
  <si>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</si>
  <si>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</si>
  <si>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</si>
  <si>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</si>
  <si>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</si>
  <si>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</si>
  <si>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</si>
  <si>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</si>
  <si>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</si>
  <si>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</si>
  <si>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</si>
  <si>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</si>
  <si>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</si>
  <si>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</si>
  <si>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</si>
  <si>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</si>
  <si>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</si>
  <si>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</si>
  <si>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</si>
  <si>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</si>
  <si>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</si>
  <si>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</si>
  <si>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</si>
  <si>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</si>
  <si>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</si>
  <si>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</si>
  <si>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</si>
  <si>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</si>
  <si>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</si>
  <si>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</si>
  <si>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</si>
  <si>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</si>
  <si>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</si>
  <si>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</si>
  <si>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</si>
  <si>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</si>
  <si>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</si>
  <si>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</si>
  <si>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</si>
  <si>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</si>
  <si>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</si>
  <si>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</si>
  <si>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</si>
  <si>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</si>
  <si>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</si>
  <si>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</si>
  <si>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</si>
  <si>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</si>
  <si>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</si>
  <si>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</si>
  <si>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</si>
  <si>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</si>
  <si>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</si>
  <si>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</si>
  <si>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</si>
  <si>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</si>
  <si>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</si>
  <si>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</si>
  <si>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</si>
  <si>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</si>
  <si>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</si>
  <si>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</si>
  <si>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</si>
  <si>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</si>
  <si>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</si>
  <si>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</si>
  <si>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</si>
  <si>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</si>
  <si>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</si>
  <si>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</si>
  <si>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</si>
  <si>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</si>
  <si>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</si>
  <si>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</si>
  <si>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</si>
  <si>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</si>
  <si>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</si>
  <si>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</si>
  <si>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</si>
  <si>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</si>
  <si>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</si>
  <si>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</si>
  <si>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</si>
  <si>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</si>
  <si>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</si>
  <si>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</si>
  <si>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</si>
  <si>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</si>
  <si>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</si>
  <si>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</si>
  <si>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</si>
  <si>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</si>
  <si>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</si>
  <si>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</si>
  <si>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</si>
  <si>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</si>
  <si>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</si>
  <si>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</si>
  <si>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</si>
  <si>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</si>
  <si>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</si>
  <si>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</si>
  <si>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</si>
  <si>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</si>
  <si>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</si>
  <si>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</si>
  <si>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</si>
  <si>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</si>
  <si>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</si>
  <si>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</si>
  <si>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</si>
  <si>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</si>
  <si>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</si>
  <si>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</si>
  <si>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</si>
  <si>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</si>
  <si>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</si>
  <si>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</si>
  <si>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</si>
  <si>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</si>
  <si>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</si>
  <si>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</si>
  <si>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</si>
  <si>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</si>
  <si>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</si>
  <si>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</si>
  <si>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</si>
  <si>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</si>
  <si>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</si>
  <si>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</si>
  <si>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</si>
  <si>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</si>
  <si>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</si>
  <si>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</si>
  <si>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</si>
  <si>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</si>
  <si>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</si>
  <si>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</si>
  <si>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</si>
  <si>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</si>
  <si>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</si>
  <si>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</si>
  <si>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</si>
  <si>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</si>
  <si>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</si>
  <si>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</si>
  <si>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</si>
  <si>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</si>
  <si>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</si>
  <si>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</si>
  <si>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</si>
  <si>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</si>
  <si>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</si>
  <si>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</si>
  <si>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</si>
  <si>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</si>
  <si>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</si>
  <si>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</si>
  <si>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</si>
  <si>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</si>
  <si>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</si>
  <si>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</si>
  <si>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</si>
  <si>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</si>
  <si>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</si>
  <si>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</si>
  <si>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</si>
  <si>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</si>
  <si>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</si>
  <si>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</si>
  <si>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</si>
  <si>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</si>
  <si>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</si>
  <si>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</si>
  <si>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</si>
  <si>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</si>
  <si>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</si>
  <si>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</si>
  <si>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</si>
  <si>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</si>
  <si>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</si>
  <si>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</si>
  <si>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</si>
  <si>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</si>
  <si>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</si>
  <si>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</si>
  <si>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</si>
  <si>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</si>
  <si>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</si>
  <si>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</si>
  <si>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</si>
  <si>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</si>
  <si>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</si>
  <si>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</si>
  <si>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</si>
  <si>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</si>
  <si>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</si>
  <si>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</si>
  <si>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</si>
  <si>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</si>
  <si>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</si>
  <si>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</si>
  <si>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</si>
  <si>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</si>
  <si>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</si>
  <si>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</si>
  <si>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</si>
  <si>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</si>
  <si>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</si>
  <si>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</si>
  <si>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</si>
  <si>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</si>
  <si>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</si>
  <si>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</si>
  <si>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</si>
  <si>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</si>
  <si>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</si>
  <si>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</si>
  <si>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</si>
  <si>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</si>
  <si>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</si>
  <si>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</si>
  <si>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</si>
  <si>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</si>
  <si>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</si>
  <si>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</si>
  <si>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</si>
  <si>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</si>
  <si>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</si>
  <si>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</si>
  <si>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</si>
  <si>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</si>
  <si>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</si>
  <si>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</si>
  <si>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</si>
  <si>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</si>
  <si>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</si>
  <si>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</si>
  <si>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</si>
  <si>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</si>
  <si>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</si>
  <si>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</si>
  <si>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</si>
  <si>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</si>
  <si>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</si>
  <si>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</si>
  <si>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</si>
  <si>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</si>
  <si>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</si>
  <si>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</si>
  <si>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</si>
  <si>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</si>
  <si>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</si>
  <si>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</si>
  <si>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</si>
  <si>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</si>
  <si>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</si>
  <si>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</si>
  <si>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</si>
  <si>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</si>
  <si>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</si>
  <si>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</si>
  <si>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</si>
  <si>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</si>
  <si>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</si>
  <si>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</si>
  <si>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</si>
  <si>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</si>
  <si>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</si>
  <si>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</si>
  <si>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</si>
  <si>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</si>
  <si>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</si>
  <si>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</si>
  <si>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</si>
  <si>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</si>
  <si>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</si>
  <si>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</si>
  <si>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</si>
  <si>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</si>
  <si>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</si>
  <si>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</si>
  <si>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</si>
  <si>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</si>
  <si>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</si>
  <si>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</si>
  <si>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</si>
  <si>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</si>
  <si>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</si>
  <si>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</si>
  <si>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</si>
  <si>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</si>
  <si>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</si>
  <si>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</si>
  <si>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</si>
  <si>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</si>
  <si>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</si>
  <si>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</si>
  <si>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</si>
  <si>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</si>
  <si>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</si>
  <si>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</si>
  <si>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</si>
  <si>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</si>
  <si>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</si>
  <si>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</si>
  <si>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</si>
  <si>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</si>
  <si>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</si>
  <si>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</si>
  <si>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</si>
  <si>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</si>
  <si>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</si>
  <si>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</si>
  <si>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</si>
  <si>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</si>
  <si>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</si>
  <si>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</si>
  <si>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</si>
  <si>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</si>
  <si>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</si>
  <si>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</si>
  <si>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</si>
  <si>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</si>
  <si>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</si>
  <si>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</si>
  <si>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</si>
  <si>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</si>
  <si>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</si>
  <si>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</si>
  <si>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</si>
  <si>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</si>
  <si>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</si>
  <si>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</si>
  <si>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</si>
  <si>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</si>
  <si>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</si>
  <si>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</si>
  <si>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</si>
  <si>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</si>
  <si>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</si>
  <si>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</si>
  <si>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</si>
  <si>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</si>
  <si>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</si>
  <si>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</si>
  <si>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</si>
  <si>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</si>
  <si>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</si>
  <si>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</si>
  <si>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</si>
  <si>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</si>
  <si>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</si>
  <si>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</si>
  <si>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</si>
  <si>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</si>
  <si>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</si>
  <si>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</si>
  <si>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</si>
  <si>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</si>
  <si>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</si>
  <si>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</si>
  <si>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</si>
  <si>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</si>
  <si>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</si>
  <si>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</si>
  <si>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</si>
  <si>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</si>
  <si>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</si>
  <si>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</si>
  <si>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</si>
  <si>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</si>
  <si>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</si>
  <si>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</si>
  <si>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</si>
  <si>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</si>
  <si>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</si>
  <si>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</si>
  <si>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</si>
  <si>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</si>
  <si>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</si>
  <si>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</si>
  <si>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</si>
  <si>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</si>
  <si>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</si>
  <si>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</si>
  <si>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</si>
  <si>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</si>
  <si>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</si>
  <si>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</si>
  <si>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</si>
  <si>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</si>
  <si>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</si>
  <si>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</si>
  <si>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</si>
  <si>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</si>
  <si>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</si>
  <si>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</si>
  <si>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</si>
  <si>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</si>
  <si>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</si>
  <si>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</si>
  <si>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</si>
  <si>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</si>
  <si>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</si>
  <si>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</si>
  <si>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</si>
  <si>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</si>
  <si>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</si>
  <si>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</si>
  <si>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</si>
  <si>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</si>
  <si>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</si>
  <si>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</si>
  <si>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</si>
  <si>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</si>
  <si>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</si>
  <si>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</si>
  <si>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</si>
  <si>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</si>
  <si>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</si>
  <si>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</si>
  <si>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</si>
  <si>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</si>
  <si>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</si>
  <si>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</si>
  <si>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</si>
  <si>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</si>
  <si>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</si>
  <si>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</si>
  <si>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</si>
  <si>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</si>
  <si>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</si>
  <si>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</si>
  <si>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</si>
  <si>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</si>
  <si>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</si>
  <si>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</si>
  <si>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</si>
  <si>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</si>
  <si>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</si>
  <si>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</si>
  <si>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</si>
  <si>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</si>
  <si>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</si>
  <si>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</si>
  <si>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</si>
  <si>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</si>
  <si>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</si>
  <si>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</si>
  <si>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</si>
  <si>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</si>
  <si>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</si>
  <si>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</si>
  <si>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</si>
  <si>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</si>
  <si>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</si>
  <si>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</si>
  <si>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</si>
  <si>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</si>
  <si>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</si>
  <si>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</si>
  <si>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</si>
  <si>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</si>
  <si>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</si>
  <si>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</si>
  <si>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</si>
  <si>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</si>
  <si>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</si>
  <si>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</si>
  <si>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</si>
  <si>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</si>
  <si>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</si>
  <si>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</si>
  <si>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</si>
  <si>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</si>
  <si>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</si>
  <si>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</si>
  <si>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</si>
  <si>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</si>
  <si>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</si>
  <si>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</si>
  <si>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</si>
  <si>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</si>
  <si>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</si>
  <si>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</si>
  <si>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</si>
  <si>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</si>
  <si>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</si>
  <si>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</si>
  <si>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</si>
  <si>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</si>
  <si>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</si>
  <si>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</si>
  <si>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</si>
  <si>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</si>
  <si>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</si>
  <si>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</si>
  <si>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</si>
  <si>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</si>
  <si>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</si>
  <si>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</si>
  <si>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</si>
  <si>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</si>
  <si>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</si>
  <si>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</si>
  <si>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</si>
  <si>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</si>
  <si>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</si>
  <si>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</si>
  <si>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</si>
  <si>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</si>
  <si>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</si>
  <si>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</si>
  <si>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</si>
  <si>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</si>
  <si>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</si>
  <si>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</si>
  <si>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</si>
  <si>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</si>
  <si>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</si>
  <si>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</si>
  <si>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</si>
  <si>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</si>
  <si>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</si>
  <si>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</si>
  <si>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</si>
  <si>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</si>
  <si>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</si>
  <si>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</si>
  <si>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</si>
  <si>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</si>
  <si>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</si>
  <si>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</si>
  <si>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</si>
  <si>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</si>
  <si>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</si>
  <si>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</si>
  <si>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</si>
  <si>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</si>
  <si>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</si>
  <si>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</si>
  <si>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</si>
  <si>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</si>
  <si>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</si>
  <si>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</si>
  <si>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</si>
  <si>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</si>
  <si>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</si>
  <si>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</si>
  <si>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</si>
  <si>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</si>
  <si>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</si>
  <si>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</si>
  <si>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</si>
  <si>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</si>
  <si>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</si>
  <si>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</si>
  <si>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</si>
  <si>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</si>
  <si>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</si>
  <si>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</si>
  <si>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</si>
  <si>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</si>
  <si>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</si>
  <si>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</si>
  <si>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</si>
  <si>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</si>
  <si>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</si>
  <si>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</si>
  <si>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</si>
  <si>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</si>
  <si>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</si>
  <si>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</si>
  <si>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</si>
  <si>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</si>
  <si>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</si>
  <si>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</si>
  <si>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</si>
  <si>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</si>
  <si>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</si>
  <si>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</si>
  <si>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</si>
  <si>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</si>
  <si>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</si>
  <si>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</si>
  <si>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</si>
  <si>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</si>
  <si>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</si>
  <si>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</si>
  <si>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</si>
  <si>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</si>
  <si>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</si>
  <si>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</si>
  <si>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</si>
  <si>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</si>
  <si>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</si>
  <si>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</si>
  <si>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</si>
  <si>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</si>
  <si>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</si>
  <si>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</si>
  <si>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</si>
  <si>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</si>
  <si>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</si>
  <si>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</si>
  <si>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</si>
  <si>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</si>
  <si>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</si>
  <si>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</si>
  <si>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</si>
  <si>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</si>
  <si>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</si>
  <si>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</si>
  <si>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</si>
  <si>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</si>
  <si>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</si>
  <si>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</si>
  <si>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</si>
  <si>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</si>
  <si>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</si>
  <si>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</si>
  <si>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</si>
  <si>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</si>
  <si>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</si>
  <si>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</si>
  <si>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</si>
  <si>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</si>
  <si>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</si>
  <si>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</si>
  <si>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</si>
  <si>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</si>
  <si>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</si>
  <si>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</si>
  <si>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</si>
  <si>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</si>
  <si>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</si>
  <si>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</si>
  <si>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</si>
  <si>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</si>
  <si>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</si>
  <si>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</si>
  <si>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</si>
  <si>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</si>
  <si>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</si>
  <si>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</si>
  <si>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</si>
  <si>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</si>
  <si>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</si>
  <si>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</si>
  <si>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</si>
  <si>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</si>
  <si>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</si>
  <si>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</si>
  <si>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</si>
  <si>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</si>
  <si>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</si>
  <si>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</si>
  <si>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</si>
  <si>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</si>
  <si>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</si>
  <si>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</si>
  <si>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</si>
  <si>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</si>
  <si>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</si>
  <si>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</si>
  <si>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</si>
  <si>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</si>
  <si>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</si>
  <si>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</si>
  <si>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</si>
  <si>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</si>
  <si>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</si>
  <si>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</si>
  <si>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</si>
  <si>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</si>
  <si>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</si>
  <si>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</si>
  <si>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</si>
  <si>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</si>
  <si>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</si>
  <si>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</si>
  <si>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</si>
  <si>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</si>
  <si>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</si>
  <si>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</si>
  <si>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</si>
  <si>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</si>
  <si>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</si>
  <si>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</si>
  <si>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</si>
  <si>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</si>
  <si>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</si>
  <si>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</si>
  <si>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</si>
  <si>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</si>
  <si>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</si>
  <si>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</si>
  <si>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</si>
  <si>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</si>
  <si>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</si>
  <si>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</si>
  <si>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</si>
  <si>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</si>
  <si>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</si>
  <si>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</si>
  <si>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</si>
  <si>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</si>
  <si>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</si>
  <si>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</si>
  <si>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</si>
  <si>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</si>
  <si>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</si>
  <si>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</si>
  <si>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</si>
  <si>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</si>
  <si>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</si>
  <si>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</si>
  <si>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</si>
  <si>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</si>
  <si>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</si>
  <si>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</si>
  <si>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</si>
  <si>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</si>
  <si>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</si>
  <si>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</si>
  <si>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</si>
  <si>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</si>
  <si>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</si>
  <si>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</si>
  <si>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</si>
  <si>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</si>
  <si>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</si>
  <si>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</si>
  <si>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</si>
  <si>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</si>
  <si>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</si>
  <si>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</si>
  <si>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</si>
  <si>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</si>
  <si>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</si>
  <si>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</si>
  <si>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</si>
  <si>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</si>
  <si>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</si>
  <si>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</si>
  <si>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</si>
  <si>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</si>
  <si>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</si>
  <si>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</si>
  <si>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</si>
  <si>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</si>
  <si>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</si>
  <si>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</si>
  <si>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</si>
  <si>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</si>
  <si>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</si>
  <si>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</si>
  <si>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</si>
  <si>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</si>
  <si>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</si>
  <si>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</si>
  <si>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</si>
  <si>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</si>
  <si>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</si>
  <si>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</si>
  <si>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</si>
  <si>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</si>
  <si>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</si>
  <si>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</si>
  <si>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</si>
  <si>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</si>
  <si>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</si>
  <si>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</si>
  <si>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</si>
  <si>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</si>
  <si>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</si>
  <si>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</si>
  <si>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</si>
  <si>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</si>
  <si>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</si>
  <si>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</si>
  <si>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</si>
  <si>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</si>
  <si>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</si>
  <si>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</si>
  <si>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</si>
  <si>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</si>
  <si>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</si>
  <si>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</si>
  <si>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</si>
  <si>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</si>
  <si>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</si>
  <si>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</si>
  <si>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</si>
  <si>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</si>
  <si>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</si>
  <si>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</si>
  <si>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</si>
  <si>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</si>
  <si>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</si>
  <si>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</si>
  <si>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</si>
  <si>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</si>
  <si>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</si>
  <si>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</si>
  <si>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</si>
  <si>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</si>
  <si>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</si>
  <si>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</si>
  <si>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</si>
  <si>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</si>
  <si>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</si>
  <si>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</si>
  <si>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</si>
  <si>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</si>
  <si>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</si>
  <si>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</si>
  <si>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</si>
  <si>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</si>
  <si>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</si>
  <si>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</si>
  <si>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</si>
  <si>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</si>
  <si>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</si>
  <si>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</si>
  <si>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</si>
  <si>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</si>
  <si>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</si>
  <si>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</si>
  <si>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</si>
  <si>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</si>
  <si>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</si>
  <si>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</si>
  <si>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</si>
  <si>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</si>
  <si>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</si>
  <si>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</si>
  <si>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</si>
  <si>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</si>
  <si>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</si>
  <si>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</si>
  <si>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</si>
  <si>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</si>
  <si>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</si>
  <si>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</si>
  <si>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</si>
  <si>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</si>
  <si>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</si>
  <si>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</si>
  <si>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</si>
  <si>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</si>
  <si>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</si>
  <si>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</si>
  <si>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</si>
  <si>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</si>
  <si>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</si>
  <si>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</si>
  <si>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</si>
  <si>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</si>
  <si>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</si>
  <si>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</si>
  <si>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</si>
  <si>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</si>
  <si>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</si>
  <si>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</si>
  <si>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</si>
  <si>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</si>
  <si>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</si>
  <si>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</si>
  <si>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</si>
  <si>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</si>
  <si>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</si>
  <si>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</si>
  <si>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</si>
  <si>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</si>
  <si>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</si>
  <si>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</si>
  <si>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</si>
  <si>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</si>
  <si>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</si>
  <si>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</si>
  <si>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</si>
  <si>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</si>
  <si>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</si>
  <si>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</si>
  <si>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</si>
  <si>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</si>
  <si>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</si>
  <si>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</si>
  <si>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</si>
  <si>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</si>
  <si>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</si>
  <si>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</si>
  <si>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</si>
  <si>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</si>
  <si>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</si>
  <si>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</si>
  <si>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</si>
  <si>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</si>
  <si>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</si>
  <si>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</si>
  <si>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</si>
  <si>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</si>
  <si>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</si>
  <si>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</si>
  <si>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</si>
  <si>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</si>
  <si>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</si>
  <si>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</si>
  <si>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</si>
  <si>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</si>
  <si>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</si>
  <si>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</si>
  <si>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</si>
  <si>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</si>
  <si>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</si>
  <si>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</si>
  <si>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</si>
  <si>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</si>
  <si>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</si>
  <si>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</si>
  <si>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</si>
  <si>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</si>
  <si>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</si>
  <si>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</si>
  <si>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</si>
  <si>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</si>
  <si>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</si>
  <si>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</si>
  <si>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</si>
  <si>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</si>
  <si>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</si>
  <si>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</si>
  <si>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</si>
  <si>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</si>
  <si>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</si>
  <si>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</si>
  <si>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</si>
  <si>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</si>
  <si>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</si>
  <si>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</si>
  <si>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</si>
  <si>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</si>
  <si>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</si>
  <si>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</si>
  <si>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</si>
  <si>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</si>
  <si>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</si>
  <si>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</si>
  <si>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</si>
  <si>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</si>
  <si>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</si>
  <si>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</si>
  <si>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</si>
  <si>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</si>
  <si>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</si>
  <si>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</si>
  <si>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</si>
  <si>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</si>
  <si>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</si>
  <si>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</si>
  <si>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</si>
  <si>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</si>
  <si>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</si>
  <si>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</si>
  <si>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</si>
  <si>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</si>
  <si>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</si>
  <si>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</si>
  <si>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</si>
  <si>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</si>
  <si>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</si>
  <si>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</si>
  <si>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</si>
  <si>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</si>
  <si>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</si>
  <si>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</si>
  <si>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</si>
  <si>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</si>
  <si>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</si>
  <si>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</si>
  <si>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</si>
  <si>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</si>
  <si>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</si>
  <si>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</si>
  <si>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</si>
  <si>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</si>
  <si>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</si>
  <si>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</si>
  <si>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</si>
  <si>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</si>
  <si>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</si>
  <si>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</si>
  <si>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</si>
  <si>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</si>
  <si>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</si>
  <si>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</si>
  <si>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</si>
  <si>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</si>
  <si>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</si>
  <si>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</si>
  <si>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</si>
  <si>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</si>
  <si>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</si>
  <si>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</si>
  <si>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</si>
  <si>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</si>
  <si>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</si>
  <si>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</si>
  <si>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</si>
  <si>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</si>
  <si>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</si>
  <si>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</si>
  <si>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</si>
  <si>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</si>
  <si>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</si>
  <si>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</si>
  <si>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</si>
  <si>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</si>
  <si>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</si>
  <si>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</si>
  <si>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</si>
  <si>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</si>
  <si>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</si>
  <si>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</si>
  <si>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</si>
  <si>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</si>
  <si>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</si>
  <si>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</si>
  <si>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</si>
  <si>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</si>
  <si>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</si>
  <si>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</si>
  <si>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</si>
  <si>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</si>
  <si>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</si>
  <si>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</si>
  <si>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</si>
  <si>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</si>
  <si>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</si>
  <si>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</si>
  <si>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</si>
  <si>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</si>
  <si>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</si>
  <si>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</si>
  <si>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</si>
  <si>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</si>
  <si>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</si>
  <si>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</si>
  <si>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</si>
  <si>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</si>
  <si>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</si>
  <si>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</si>
  <si>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</si>
  <si>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</si>
  <si>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</si>
  <si>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</si>
  <si>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</si>
  <si>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</si>
  <si>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</si>
  <si>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</si>
  <si>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</si>
  <si>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</si>
  <si>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</si>
  <si>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</si>
  <si>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</si>
  <si>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</si>
  <si>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</si>
  <si>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</si>
  <si>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</si>
  <si>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</si>
  <si>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</si>
  <si>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</si>
  <si>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</si>
  <si>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</si>
  <si>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</si>
  <si>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</si>
  <si>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</si>
  <si>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</si>
  <si>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</si>
  <si>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</si>
  <si>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</si>
  <si>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</si>
  <si>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</si>
  <si>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</si>
  <si>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</si>
  <si>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</si>
  <si>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</si>
  <si>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</si>
  <si>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</si>
  <si>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</si>
  <si>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</si>
  <si>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</si>
  <si>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</si>
  <si>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</si>
  <si>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</si>
  <si>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</si>
  <si>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</si>
  <si>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</si>
  <si>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</si>
  <si>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</si>
  <si>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</si>
  <si>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</si>
  <si>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</si>
  <si>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</si>
  <si>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</si>
  <si>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</si>
  <si>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</si>
  <si>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</si>
  <si>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</si>
  <si>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</si>
  <si>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</si>
  <si>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</si>
  <si>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</si>
  <si>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</si>
  <si>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</si>
  <si>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</si>
  <si>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</si>
  <si>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</si>
  <si>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</si>
  <si>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</si>
  <si>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</si>
  <si>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</si>
  <si>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</si>
  <si>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</si>
  <si>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</si>
  <si>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</si>
  <si>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</si>
  <si>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</si>
  <si>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</si>
  <si>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</si>
  <si>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</si>
  <si>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</si>
  <si>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</si>
  <si>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</si>
  <si>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</si>
  <si>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</si>
  <si>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</si>
  <si>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</si>
  <si>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</si>
  <si>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</si>
  <si>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</si>
  <si>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</si>
  <si>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</si>
  <si>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</si>
  <si>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</si>
  <si>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</si>
  <si>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</si>
  <si>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</si>
  <si>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</si>
  <si>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</si>
  <si>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</si>
  <si>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</si>
  <si>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</si>
  <si>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</si>
  <si>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</si>
  <si>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</si>
  <si>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</si>
  <si>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</si>
  <si>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</si>
  <si>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</si>
  <si>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</si>
  <si>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</si>
  <si>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</si>
  <si>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</si>
  <si>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</si>
  <si>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</si>
  <si>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</si>
  <si>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</si>
  <si>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</si>
  <si>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</si>
  <si>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</si>
  <si>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</si>
  <si>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</si>
  <si>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</si>
  <si>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</si>
  <si>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</si>
  <si>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</si>
  <si>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</si>
  <si>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</si>
  <si>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</si>
  <si>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</si>
  <si>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</si>
  <si>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</si>
  <si>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</si>
  <si>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</si>
  <si>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</si>
  <si>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</si>
  <si>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</si>
  <si>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</si>
  <si>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</si>
  <si>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</si>
  <si>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</si>
  <si>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</si>
  <si>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</si>
  <si>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</si>
  <si>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</si>
  <si>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</si>
  <si>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</si>
  <si>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</si>
  <si>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</si>
  <si>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</si>
  <si>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</si>
  <si>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</si>
  <si>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</si>
  <si>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</si>
  <si>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</si>
  <si>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</si>
  <si>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</si>
  <si>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</si>
  <si>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</si>
  <si>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</si>
  <si>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</si>
  <si>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</si>
  <si>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</si>
  <si>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</si>
  <si>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</si>
  <si>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</si>
  <si>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</si>
  <si>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</si>
  <si>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</si>
  <si>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</si>
  <si>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</si>
  <si>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</si>
  <si>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</si>
  <si>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</si>
  <si>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</si>
  <si>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</si>
  <si>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</si>
  <si>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</si>
  <si>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</si>
  <si>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</si>
  <si>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</si>
  <si>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</si>
  <si>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</si>
  <si>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</si>
  <si>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</si>
  <si>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</si>
  <si>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</si>
  <si>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</si>
  <si>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</si>
  <si>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</si>
  <si>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</si>
  <si>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</si>
  <si>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</si>
  <si>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</si>
  <si>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</si>
  <si>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</si>
  <si>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</si>
  <si>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</si>
  <si>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</si>
  <si>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</si>
  <si>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</si>
  <si>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</si>
  <si>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</si>
  <si>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</si>
  <si>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</si>
  <si>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</si>
  <si>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</si>
  <si>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</si>
  <si>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</si>
  <si>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</si>
  <si>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</si>
  <si>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</si>
  <si>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</si>
  <si>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</si>
  <si>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</si>
  <si>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</si>
  <si>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</si>
  <si>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</si>
  <si>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</si>
  <si>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</si>
  <si>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</si>
  <si>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</si>
  <si>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</si>
  <si>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</si>
  <si>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</si>
  <si>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</si>
  <si>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</si>
  <si>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</si>
  <si>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</si>
  <si>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</si>
  <si>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</si>
  <si>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</si>
  <si>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</si>
  <si>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</si>
  <si>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</si>
  <si>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</si>
  <si>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</si>
  <si>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</si>
  <si>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</si>
  <si>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</si>
  <si>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</si>
  <si>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</si>
  <si>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</si>
  <si>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</si>
  <si>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</si>
  <si>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</si>
  <si>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</si>
  <si>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</si>
  <si>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</si>
  <si>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</si>
  <si>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</si>
  <si>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</si>
  <si>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</si>
  <si>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</si>
  <si>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</si>
  <si>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</si>
  <si>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</si>
  <si>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</si>
  <si>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</si>
  <si>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</si>
  <si>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</si>
  <si>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</si>
  <si>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</si>
  <si>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</si>
  <si>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</si>
  <si>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</si>
  <si>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</si>
  <si>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</si>
  <si>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</si>
  <si>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</si>
  <si>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</si>
  <si>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</si>
  <si>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</si>
  <si>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</si>
  <si>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</si>
  <si>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</si>
  <si>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</si>
  <si>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</si>
  <si>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</si>
  <si>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</si>
  <si>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</si>
  <si>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</si>
  <si>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</si>
  <si>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</si>
  <si>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</si>
  <si>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</si>
  <si>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</si>
  <si>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</si>
  <si>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</si>
  <si>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</si>
  <si>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</si>
  <si>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</si>
  <si>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</si>
  <si>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</si>
  <si>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</si>
  <si>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</si>
  <si>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</si>
  <si>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</si>
  <si>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</si>
  <si>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</si>
  <si>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</si>
  <si>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</si>
  <si>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</si>
  <si>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</si>
  <si>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</si>
  <si>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</si>
  <si>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</si>
  <si>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</si>
  <si>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</si>
  <si>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</si>
  <si>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</si>
  <si>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</si>
  <si>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</si>
  <si>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</si>
  <si>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</si>
  <si>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</si>
  <si>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</si>
  <si>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</si>
  <si>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</si>
  <si>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</si>
  <si>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</si>
  <si>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</si>
  <si>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</si>
  <si>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</si>
  <si>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</si>
  <si>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</si>
  <si>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</si>
  <si>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</si>
  <si>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</si>
  <si>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</si>
  <si>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</si>
  <si>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</si>
  <si>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</si>
  <si>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</si>
  <si>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</si>
  <si>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</si>
  <si>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</si>
  <si>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</si>
  <si>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</si>
  <si>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</si>
  <si>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</si>
  <si>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</si>
  <si>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</si>
  <si>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</si>
  <si>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</si>
  <si>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</si>
  <si>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</si>
  <si>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</si>
  <si>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</si>
  <si>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</si>
  <si>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</si>
  <si>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</si>
  <si>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</si>
  <si>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</si>
  <si>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</si>
  <si>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</si>
  <si>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</si>
  <si>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</si>
  <si>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</si>
  <si>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</si>
  <si>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</si>
  <si>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</si>
  <si>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</si>
  <si>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</si>
  <si>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</si>
  <si>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</si>
  <si>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</si>
  <si>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</si>
  <si>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</si>
  <si>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</si>
  <si>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</si>
  <si>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</si>
  <si>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</si>
  <si>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</si>
  <si>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</si>
  <si>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</si>
  <si>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</si>
  <si>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</si>
  <si>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</si>
  <si>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</si>
  <si>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</si>
  <si>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</si>
  <si>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</si>
  <si>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</si>
  <si>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</si>
  <si>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</si>
  <si>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</si>
  <si>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</si>
  <si>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</si>
  <si>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</si>
  <si>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</si>
  <si>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</si>
  <si>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</si>
  <si>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</si>
  <si>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</si>
  <si>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</si>
  <si>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</si>
  <si>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</si>
  <si>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</si>
  <si>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</si>
  <si>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</si>
  <si>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</si>
  <si>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</si>
  <si>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</si>
  <si>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</si>
  <si>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</si>
  <si>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</si>
  <si>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</si>
  <si>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</si>
  <si>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</si>
  <si>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</si>
  <si>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</si>
  <si>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</si>
  <si>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</si>
  <si>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</si>
  <si>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</si>
  <si>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</si>
  <si>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</si>
  <si>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</si>
  <si>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</si>
  <si>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</si>
  <si>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</si>
  <si>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</si>
  <si>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</si>
  <si>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</si>
  <si>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</si>
  <si>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</si>
  <si>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</si>
  <si>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</si>
  <si>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</si>
  <si>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</si>
  <si>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</si>
  <si>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</si>
  <si>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</si>
  <si>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</si>
  <si>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</si>
  <si>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</si>
  <si>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</si>
  <si>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</si>
  <si>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</si>
  <si>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</si>
  <si>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</si>
  <si>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</si>
  <si>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</si>
  <si>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</si>
  <si>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</si>
  <si>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</si>
  <si>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</si>
  <si>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</si>
  <si>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</si>
  <si>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</si>
  <si>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</si>
  <si>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</si>
  <si>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</si>
  <si>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</si>
  <si>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</si>
  <si>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</si>
  <si>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</si>
  <si>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</si>
  <si>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</si>
  <si>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</si>
  <si>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</si>
  <si>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</si>
  <si>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</si>
  <si>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</si>
  <si>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</si>
  <si>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</si>
  <si>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</si>
  <si>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</si>
  <si>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</si>
  <si>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</si>
  <si>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</si>
  <si>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</si>
  <si>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</si>
  <si>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</si>
  <si>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</si>
  <si>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</si>
  <si>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</si>
  <si>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</si>
  <si>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</si>
  <si>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</si>
  <si>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</si>
  <si>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</si>
  <si>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</si>
  <si>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</si>
  <si>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</si>
  <si>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</si>
  <si>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</si>
  <si>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</si>
  <si>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</si>
  <si>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</si>
  <si>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</si>
  <si>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</si>
  <si>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</si>
  <si>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</si>
  <si>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</si>
  <si>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</si>
  <si>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</si>
  <si>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</si>
  <si>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</si>
  <si>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</si>
  <si>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</si>
  <si>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</si>
  <si>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</si>
  <si>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</si>
  <si>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</si>
  <si>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</si>
  <si>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</si>
  <si>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</si>
  <si>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</si>
  <si>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</si>
  <si>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</si>
  <si>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</si>
  <si>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</si>
  <si>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</si>
  <si>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</si>
  <si>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</si>
  <si>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</si>
  <si>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</si>
  <si>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</si>
  <si>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</si>
  <si>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</si>
  <si>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</si>
  <si>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</si>
  <si>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</si>
  <si>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</si>
  <si>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</si>
  <si>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</si>
  <si>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</si>
  <si>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</si>
  <si>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</si>
  <si>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</si>
  <si>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</si>
  <si>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</si>
  <si>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</si>
  <si>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</si>
  <si>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</si>
  <si>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</si>
  <si>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</si>
  <si>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</si>
  <si>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</si>
  <si>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</si>
  <si>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</si>
  <si>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</si>
  <si>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</si>
  <si>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</si>
  <si>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</si>
  <si>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</si>
  <si>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</si>
  <si>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</si>
  <si>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</si>
  <si>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</si>
  <si>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</si>
  <si>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</si>
  <si>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</si>
  <si>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</si>
  <si>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</si>
  <si>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</si>
  <si>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</si>
  <si>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</si>
  <si>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</si>
  <si>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</si>
  <si>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</si>
  <si>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</si>
  <si>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</si>
  <si>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</si>
  <si>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</si>
  <si>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</si>
  <si>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</si>
  <si>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</si>
  <si>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</si>
  <si>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</si>
  <si>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</si>
  <si>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</si>
  <si>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</si>
  <si>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</si>
  <si>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</si>
  <si>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</si>
  <si>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</si>
  <si>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</si>
  <si>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</si>
  <si>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</si>
  <si>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</si>
  <si>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</si>
  <si>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</si>
  <si>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</si>
  <si>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</si>
  <si>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</si>
  <si>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</si>
  <si>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</si>
  <si>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</si>
  <si>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</si>
  <si>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</si>
  <si>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</si>
  <si>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</si>
  <si>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</si>
  <si>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</si>
  <si>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</si>
  <si>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</si>
  <si>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</si>
  <si>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</si>
  <si>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</si>
  <si>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</si>
  <si>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</si>
  <si>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</si>
  <si>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</si>
  <si>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</si>
  <si>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</si>
  <si>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</si>
  <si>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</si>
  <si>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</si>
  <si>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</si>
  <si>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</si>
  <si>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</si>
  <si>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</si>
  <si>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</si>
  <si>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</si>
  <si>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</si>
  <si>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</si>
  <si>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</si>
  <si>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</si>
  <si>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</si>
  <si>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</si>
  <si>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</si>
  <si>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</si>
  <si>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</si>
  <si>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</si>
  <si>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</si>
  <si>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</si>
  <si>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</si>
  <si>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</si>
  <si>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</si>
  <si>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</si>
  <si>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</si>
  <si>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</si>
  <si>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</si>
  <si>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</si>
  <si>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</si>
  <si>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</si>
  <si>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</si>
  <si>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</si>
  <si>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</si>
  <si>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</si>
  <si>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</si>
  <si>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</si>
  <si>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</si>
  <si>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</si>
  <si>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</si>
  <si>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</si>
  <si>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</si>
  <si>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</si>
  <si>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</si>
  <si>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</si>
  <si>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</si>
  <si>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</si>
  <si>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</si>
  <si>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</si>
  <si>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</si>
  <si>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</si>
  <si>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</si>
  <si>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</si>
  <si>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</si>
  <si>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</si>
  <si>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</si>
  <si>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</si>
  <si>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</si>
  <si>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</si>
  <si>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</si>
  <si>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</si>
  <si>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</si>
  <si>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</si>
  <si>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</si>
  <si>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</si>
  <si>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</si>
  <si>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</si>
  <si>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</si>
  <si>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</si>
  <si>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</si>
  <si>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</si>
  <si>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</si>
  <si>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</si>
  <si>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</si>
  <si>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</si>
  <si>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</si>
  <si>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</si>
  <si>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</si>
  <si>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</si>
  <si>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</si>
  <si>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</si>
  <si>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</si>
  <si>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</si>
  <si>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</si>
  <si>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</si>
  <si>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</si>
  <si>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</si>
  <si>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</si>
  <si>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</si>
  <si>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</si>
  <si>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</si>
  <si>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</si>
  <si>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</si>
  <si>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</si>
  <si>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</si>
  <si>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</si>
  <si>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</si>
  <si>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</si>
  <si>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</si>
  <si>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</si>
  <si>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</si>
  <si>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</si>
  <si>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</si>
  <si>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</si>
  <si>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</si>
  <si>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</si>
  <si>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</si>
  <si>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</si>
  <si>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</si>
  <si>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</si>
  <si>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</si>
  <si>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</si>
  <si>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</si>
  <si>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</si>
  <si>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</si>
  <si>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</si>
  <si>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</si>
  <si>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</si>
  <si>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</si>
  <si>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</si>
  <si>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</si>
  <si>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</si>
  <si>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</si>
  <si>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</si>
  <si>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</si>
  <si>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</si>
  <si>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</si>
  <si>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</si>
  <si>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</si>
  <si>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</si>
  <si>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</si>
  <si>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</si>
  <si>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</si>
  <si>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</si>
  <si>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</si>
  <si>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</si>
  <si>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</si>
  <si>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</si>
  <si>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</si>
  <si>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</si>
  <si>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</si>
  <si>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</si>
  <si>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</si>
  <si>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</si>
  <si>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</si>
  <si>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</si>
  <si>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</si>
  <si>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</si>
  <si>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</si>
  <si>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</si>
  <si>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</si>
  <si>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</si>
  <si>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</si>
  <si>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</si>
  <si>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</si>
  <si>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</si>
  <si>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</si>
  <si>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</si>
  <si>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</si>
  <si>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</si>
  <si>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</si>
  <si>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</si>
  <si>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</si>
  <si>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</si>
  <si>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</si>
  <si>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</si>
  <si>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</si>
  <si>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</si>
  <si>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</si>
  <si>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</si>
  <si>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</si>
  <si>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</si>
  <si>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</si>
  <si>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</si>
  <si>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</si>
  <si>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</si>
  <si>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</si>
  <si>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</si>
  <si>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</si>
  <si>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</si>
  <si>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</si>
  <si>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</si>
  <si>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</si>
  <si>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</si>
  <si>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</si>
  <si>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</si>
  <si>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</si>
  <si>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</si>
  <si>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</si>
  <si>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</si>
  <si>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</si>
  <si>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</si>
  <si>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</si>
  <si>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</si>
  <si>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</si>
  <si>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</si>
  <si>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</si>
  <si>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</si>
  <si>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</si>
  <si>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</si>
  <si>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</si>
  <si>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</si>
  <si>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</si>
  <si>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</si>
  <si>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</si>
  <si>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</si>
  <si>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</si>
  <si>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</si>
  <si>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</si>
  <si>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</si>
  <si>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</si>
  <si>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</si>
  <si>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</si>
  <si>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</si>
  <si>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</si>
  <si>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</si>
  <si>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</si>
  <si>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</si>
  <si>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</si>
  <si>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</si>
  <si>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</si>
  <si>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</si>
  <si>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</si>
  <si>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</si>
  <si>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</si>
  <si>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</si>
  <si>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</si>
  <si>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</si>
  <si>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</si>
  <si>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</si>
  <si>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</si>
  <si>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</si>
  <si>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</si>
  <si>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</si>
  <si>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</si>
  <si>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</si>
  <si>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</si>
  <si>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</si>
  <si>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</si>
  <si>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</si>
  <si>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</si>
  <si>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</si>
  <si>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</si>
  <si>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</si>
  <si>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</si>
  <si>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</si>
  <si>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</si>
  <si>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</si>
  <si>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</si>
  <si>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</si>
  <si>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</si>
  <si>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</si>
  <si>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</si>
  <si>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</si>
  <si>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</si>
  <si>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</si>
  <si>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</si>
  <si>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</si>
  <si>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</si>
  <si>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</si>
  <si>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</si>
  <si>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</si>
  <si>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</si>
  <si>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</si>
  <si>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</si>
  <si>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</si>
  <si>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</si>
  <si>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</si>
  <si>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</si>
  <si>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</si>
  <si>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</si>
  <si>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</si>
  <si>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</si>
  <si>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</si>
  <si>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</si>
  <si>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</si>
  <si>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</si>
  <si>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</si>
  <si>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</si>
  <si>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</si>
  <si>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</si>
  <si>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</si>
  <si>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</si>
  <si>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</si>
  <si>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</si>
  <si>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</si>
  <si>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</si>
  <si>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</si>
  <si>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</si>
  <si>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</si>
  <si>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</si>
  <si>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</si>
  <si>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</si>
  <si>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</si>
  <si>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</si>
  <si>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</si>
  <si>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</si>
  <si>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</si>
  <si>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</si>
  <si>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</si>
  <si>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</si>
  <si>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</si>
  <si>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</si>
  <si>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</si>
  <si>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</si>
  <si>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</si>
  <si>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</si>
  <si>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</si>
  <si>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</si>
  <si>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</si>
  <si>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</si>
  <si>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</si>
  <si>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</si>
  <si>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</si>
  <si>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</si>
  <si>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</si>
  <si>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</si>
  <si>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</si>
  <si>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</si>
  <si>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</si>
  <si>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</si>
  <si>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</si>
  <si>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</si>
  <si>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</si>
  <si>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</si>
  <si>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</si>
  <si>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</si>
  <si>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</si>
  <si>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</si>
  <si>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</si>
  <si>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</si>
  <si>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</si>
  <si>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</si>
  <si>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</si>
  <si>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</si>
  <si>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</si>
  <si>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</si>
  <si>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</si>
  <si>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</si>
  <si>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</si>
  <si>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</si>
  <si>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</si>
  <si>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</si>
  <si>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</si>
  <si>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</si>
  <si>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</si>
  <si>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</si>
  <si>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</si>
  <si>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</si>
  <si>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</si>
  <si>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</si>
  <si>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</si>
  <si>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</si>
  <si>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</si>
  <si>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</si>
  <si>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</si>
  <si>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</si>
  <si>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</si>
  <si>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</si>
  <si>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</si>
  <si>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</si>
  <si>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</si>
  <si>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</si>
  <si>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</si>
  <si>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</si>
  <si>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</si>
  <si>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</si>
  <si>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</si>
  <si>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</si>
  <si>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</si>
  <si>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</si>
  <si>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</si>
  <si>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</si>
  <si>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</si>
  <si>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</si>
  <si>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</si>
  <si>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</si>
  <si>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</si>
  <si>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</si>
  <si>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</si>
  <si>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</si>
  <si>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</si>
  <si>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</si>
  <si>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</si>
  <si>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</si>
  <si>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</si>
  <si>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</si>
  <si>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</si>
  <si>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</si>
  <si>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</si>
  <si>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</si>
  <si>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</si>
  <si>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</si>
  <si>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</si>
  <si>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</si>
  <si>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</si>
  <si>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</si>
  <si>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</si>
  <si>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</si>
  <si>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</si>
  <si>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</si>
  <si>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</si>
  <si>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</si>
  <si>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</si>
  <si>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</si>
  <si>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</si>
  <si>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</si>
  <si>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</si>
  <si>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</si>
  <si>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</si>
  <si>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</si>
  <si>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</si>
  <si>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</si>
  <si>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</si>
  <si>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</si>
  <si>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</si>
  <si>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</si>
  <si>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</si>
  <si>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</si>
  <si>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</si>
  <si>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</si>
  <si>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</si>
  <si>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</si>
  <si>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</si>
  <si>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</si>
  <si>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</si>
  <si>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</si>
  <si>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</si>
  <si>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</si>
  <si>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</si>
  <si>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</si>
  <si>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</si>
  <si>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</si>
  <si>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</si>
  <si>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</si>
  <si>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</si>
  <si>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</si>
  <si>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</si>
  <si>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</si>
  <si>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</si>
  <si>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</si>
  <si>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</si>
  <si>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</si>
  <si>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</si>
  <si>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</si>
  <si>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</si>
  <si>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</si>
  <si>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</si>
  <si>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</si>
  <si>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</si>
  <si>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</si>
  <si>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</si>
  <si>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</si>
  <si>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</si>
  <si>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</si>
  <si>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</si>
  <si>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</si>
  <si>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</si>
  <si>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</si>
  <si>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</si>
  <si>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</si>
  <si>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</si>
  <si>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</si>
  <si>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</si>
  <si>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</si>
  <si>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</si>
  <si>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</si>
  <si>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</si>
  <si>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</si>
  <si>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</si>
  <si>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</si>
  <si>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</si>
  <si>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</si>
  <si>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</si>
  <si>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</si>
  <si>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</si>
  <si>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</si>
  <si>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</si>
  <si>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</si>
  <si>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</si>
  <si>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</si>
  <si>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</si>
  <si>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</si>
  <si>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</si>
  <si>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</si>
  <si>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</si>
  <si>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</si>
  <si>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</si>
  <si>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</si>
  <si>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</si>
  <si>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</si>
  <si>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</si>
  <si>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</si>
  <si>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</si>
  <si>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</si>
  <si>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</si>
  <si>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</si>
  <si>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</si>
  <si>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</si>
  <si>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</si>
  <si>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</si>
  <si>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</si>
  <si>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</si>
  <si>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</si>
  <si>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</si>
  <si>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</si>
  <si>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</si>
  <si>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</si>
  <si>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</si>
  <si>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</si>
  <si>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</si>
  <si>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</si>
  <si>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</si>
  <si>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</si>
  <si>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</si>
  <si>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</si>
  <si>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</si>
  <si>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</si>
  <si>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</si>
  <si>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</si>
  <si>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</si>
  <si>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</si>
  <si>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</si>
  <si>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</si>
  <si>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</si>
  <si>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</si>
  <si>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</si>
  <si>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</si>
  <si>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</si>
  <si>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</si>
  <si>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</si>
  <si>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</si>
  <si>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</si>
  <si>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</si>
  <si>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</si>
  <si>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</si>
  <si>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</si>
  <si>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</si>
  <si>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</si>
  <si>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</si>
  <si>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</si>
  <si>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</si>
  <si>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</si>
  <si>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</si>
  <si>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</si>
  <si>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</si>
  <si>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</si>
  <si>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</si>
  <si>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</si>
  <si>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</si>
  <si>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</si>
  <si>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</si>
  <si>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</si>
  <si>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</si>
  <si>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</si>
  <si>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</si>
  <si>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</si>
  <si>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</si>
  <si>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</si>
  <si>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</si>
  <si>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</si>
  <si>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</si>
  <si>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</si>
  <si>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</si>
  <si>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</si>
  <si>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</si>
  <si>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</si>
  <si>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</si>
  <si>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</si>
  <si>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</si>
  <si>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</si>
  <si>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</si>
  <si>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</si>
  <si>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</si>
  <si>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</si>
  <si>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</si>
  <si>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</si>
  <si>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</si>
  <si>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</si>
  <si>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</si>
  <si>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</si>
  <si>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</si>
  <si>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</si>
  <si>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</si>
  <si>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</si>
  <si>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</si>
  <si>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</si>
  <si>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</si>
  <si>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</si>
  <si>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</si>
  <si>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</si>
  <si>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</si>
  <si>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</si>
  <si>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</si>
  <si>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</si>
  <si>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</si>
  <si>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</si>
  <si>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</si>
  <si>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</si>
  <si>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</si>
  <si>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</si>
  <si>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</si>
  <si>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</si>
  <si>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</si>
  <si>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</si>
  <si>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</si>
  <si>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</si>
  <si>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</si>
  <si>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</si>
  <si>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</si>
  <si>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</si>
  <si>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</si>
  <si>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</si>
  <si>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</si>
  <si>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</si>
  <si>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</si>
  <si>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</si>
  <si>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</si>
  <si>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</si>
  <si>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</si>
  <si>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</si>
  <si>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</si>
  <si>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</si>
  <si>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</si>
  <si>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</si>
  <si>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</si>
  <si>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</si>
  <si>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</si>
  <si>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</si>
  <si>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</si>
  <si>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</si>
  <si>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</si>
  <si>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</si>
  <si>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</si>
  <si>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</si>
  <si>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</si>
  <si>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</si>
  <si>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</si>
  <si>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</si>
  <si>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</si>
  <si>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</si>
  <si>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</si>
  <si>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</si>
  <si>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</si>
  <si>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</si>
  <si>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</si>
  <si>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</si>
  <si>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</si>
  <si>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</si>
  <si>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</si>
  <si>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</si>
  <si>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</si>
  <si>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</si>
  <si>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</si>
  <si>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</si>
  <si>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</si>
  <si>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</si>
  <si>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</si>
  <si>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</si>
  <si>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</si>
  <si>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</si>
  <si>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</si>
  <si>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</si>
  <si>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</si>
  <si>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</si>
  <si>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</si>
  <si>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</si>
  <si>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</si>
  <si>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</si>
  <si>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</si>
  <si>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</si>
  <si>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</si>
  <si>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</si>
  <si>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</si>
  <si>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</si>
  <si>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</si>
  <si>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</si>
  <si>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</si>
  <si>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</si>
  <si>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</si>
  <si>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</si>
  <si>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</si>
  <si>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</si>
  <si>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</si>
  <si>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</si>
  <si>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</si>
  <si>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</si>
  <si>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</si>
  <si>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</si>
  <si>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</si>
  <si>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</si>
  <si>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</si>
  <si>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</si>
  <si>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</si>
  <si>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</si>
  <si>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</si>
  <si>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</si>
  <si>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</si>
  <si>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</si>
  <si>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</si>
  <si>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</si>
  <si>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</si>
  <si>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</si>
  <si>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</si>
  <si>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</si>
  <si>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</si>
  <si>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</si>
  <si>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</si>
  <si>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</si>
  <si>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</si>
  <si>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</si>
  <si>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</si>
  <si>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</si>
  <si>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</si>
  <si>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</si>
  <si>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</si>
  <si>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</si>
  <si>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</si>
  <si>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</si>
  <si>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</si>
  <si>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</si>
  <si>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</si>
  <si>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</si>
  <si>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</si>
  <si>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</si>
  <si>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</si>
  <si>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</si>
  <si>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</si>
  <si>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</si>
  <si>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</si>
  <si>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</si>
  <si>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</si>
  <si>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</si>
  <si>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</si>
  <si>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</si>
  <si>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</si>
  <si>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</si>
  <si>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</si>
  <si>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</si>
  <si>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</si>
  <si>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</si>
  <si>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</si>
  <si>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</si>
  <si>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</si>
  <si>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</si>
  <si>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</si>
  <si>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</si>
  <si>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</si>
  <si>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</si>
  <si>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</si>
  <si>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</si>
  <si>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</si>
  <si>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</si>
  <si>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</si>
  <si>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</si>
  <si>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</si>
  <si>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</si>
  <si>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</si>
  <si>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</si>
  <si>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</si>
  <si>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</si>
  <si>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</si>
  <si>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</si>
  <si>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</si>
  <si>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</si>
  <si>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</si>
  <si>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</si>
  <si>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</si>
  <si>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</si>
  <si>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</si>
  <si>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</si>
  <si>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</si>
  <si>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</si>
  <si>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</si>
  <si>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</si>
  <si>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</si>
  <si>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</si>
  <si>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</si>
  <si>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</si>
  <si>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</si>
  <si>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</si>
  <si>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</si>
  <si>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</si>
  <si>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</si>
  <si>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</si>
  <si>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</si>
  <si>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</si>
  <si>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</si>
  <si>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</si>
  <si>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</si>
  <si>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</si>
  <si>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</si>
  <si>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</si>
  <si>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</si>
  <si>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</si>
  <si>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</si>
  <si>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</si>
  <si>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</si>
  <si>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</si>
  <si>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</si>
  <si>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</si>
  <si>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</si>
  <si>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</si>
  <si>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</si>
  <si>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</si>
  <si>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</si>
  <si>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</si>
  <si>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</si>
  <si>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</si>
  <si>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</si>
  <si>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</si>
  <si>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</si>
  <si>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</si>
  <si>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</si>
  <si>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</si>
  <si>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</si>
  <si>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</si>
  <si>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</si>
  <si>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</si>
  <si>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</si>
  <si>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</si>
  <si>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</si>
  <si>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</si>
  <si>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</si>
  <si>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</si>
  <si>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</si>
  <si>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</si>
  <si>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</si>
  <si>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</si>
  <si>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</si>
  <si>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</si>
  <si>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</si>
  <si>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</si>
  <si>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</si>
  <si>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</si>
  <si>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</si>
  <si>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</si>
  <si>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</si>
  <si>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</si>
  <si>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</si>
  <si>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</si>
  <si>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</si>
  <si>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</si>
  <si>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</si>
  <si>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</si>
  <si>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</si>
  <si>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</si>
  <si>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</si>
  <si>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</si>
  <si>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</si>
  <si>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</si>
  <si>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</si>
  <si>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</si>
  <si>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</si>
  <si>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</si>
  <si>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</si>
  <si>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</si>
  <si>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</si>
  <si>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</si>
  <si>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</si>
  <si>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</si>
  <si>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</si>
  <si>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</si>
  <si>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</si>
  <si>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</si>
  <si>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</si>
  <si>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</si>
  <si>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</si>
  <si>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</si>
  <si>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</si>
  <si>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</si>
  <si>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</si>
  <si>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</si>
  <si>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</si>
  <si>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</si>
  <si>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</si>
  <si>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</si>
  <si>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</si>
  <si>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</si>
  <si>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</si>
  <si>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</si>
  <si>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</si>
  <si>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</si>
  <si>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</si>
  <si>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</si>
  <si>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</si>
  <si>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</si>
  <si>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</si>
  <si>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</si>
  <si>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</si>
  <si>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</si>
  <si>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</si>
  <si>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</si>
  <si>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</si>
  <si>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</si>
  <si>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</si>
  <si>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</si>
  <si>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</si>
  <si>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</si>
  <si>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</si>
  <si>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</si>
  <si>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</si>
  <si>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</si>
  <si>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</si>
  <si>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</si>
  <si>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</si>
  <si>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</si>
  <si>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</si>
  <si>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</si>
  <si>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</si>
  <si>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</si>
  <si>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</si>
  <si>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</si>
  <si>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</si>
  <si>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</si>
  <si>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</si>
  <si>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</si>
  <si>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</si>
  <si>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</si>
  <si>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</si>
  <si>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</si>
  <si>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</si>
  <si>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</si>
  <si>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</si>
  <si>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</si>
  <si>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</si>
  <si>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</si>
  <si>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</si>
  <si>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</si>
  <si>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</si>
  <si>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</si>
  <si>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</si>
  <si>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</si>
  <si>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</si>
  <si>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</si>
  <si>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</si>
  <si>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</si>
  <si>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</si>
  <si>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</si>
  <si>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</si>
  <si>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</si>
  <si>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</si>
  <si>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</si>
  <si>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</si>
  <si>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</si>
  <si>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</si>
  <si>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</si>
  <si>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</si>
  <si>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</si>
  <si>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</si>
  <si>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</si>
  <si>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</si>
  <si>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</si>
  <si>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</si>
  <si>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</si>
  <si>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</si>
  <si>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</si>
  <si>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</si>
  <si>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</si>
  <si>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</si>
  <si>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</si>
  <si>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</si>
  <si>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</si>
  <si>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</si>
  <si>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</si>
  <si>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</si>
  <si>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</si>
  <si>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</si>
  <si>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</si>
  <si>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</si>
  <si>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</si>
  <si>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</si>
  <si>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</si>
  <si>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</si>
  <si>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</si>
  <si>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</si>
  <si>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</si>
  <si>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</si>
  <si>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</si>
  <si>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</si>
  <si>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</si>
  <si>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</si>
  <si>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</si>
  <si>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</si>
  <si>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</si>
  <si>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</si>
  <si>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</si>
  <si>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</si>
  <si>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</si>
  <si>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</si>
  <si>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</si>
  <si>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</si>
  <si>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</si>
  <si>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</si>
  <si>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</si>
  <si>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</si>
  <si>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</si>
  <si>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</si>
  <si>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</si>
  <si>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</si>
  <si>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</si>
  <si>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</si>
  <si>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</si>
  <si>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</si>
  <si>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</si>
  <si>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</si>
  <si>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</si>
  <si>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</si>
  <si>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</si>
  <si>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</si>
  <si>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</si>
  <si>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</si>
  <si>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</si>
  <si>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</si>
  <si>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</si>
  <si>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</si>
  <si>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</si>
  <si>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</si>
  <si>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</si>
  <si>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</si>
  <si>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</si>
  <si>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</si>
  <si>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</si>
  <si>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</si>
  <si>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</si>
  <si>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</si>
  <si>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</si>
  <si>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</si>
  <si>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</si>
  <si>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</si>
  <si>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</si>
  <si>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</si>
  <si>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</si>
  <si>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</si>
  <si>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</si>
  <si>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</si>
  <si>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</si>
  <si>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</si>
  <si>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</si>
  <si>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</si>
  <si>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</si>
  <si>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</si>
  <si>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</si>
  <si>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</si>
  <si>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</si>
  <si>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</si>
  <si>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</si>
  <si>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</si>
  <si>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</si>
  <si>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</si>
  <si>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</si>
  <si>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</si>
  <si>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</si>
  <si>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</si>
  <si>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</si>
  <si>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</si>
  <si>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</si>
  <si>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</si>
  <si>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</si>
  <si>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</si>
  <si>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</si>
  <si>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</si>
  <si>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</si>
  <si>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</si>
  <si>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</si>
  <si>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</si>
  <si>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</si>
  <si>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</si>
  <si>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</si>
  <si>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</si>
  <si>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</si>
  <si>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</si>
  <si>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</si>
  <si>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</si>
  <si>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</si>
  <si>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</si>
  <si>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</si>
  <si>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</si>
  <si>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</si>
  <si>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</si>
  <si>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</si>
  <si>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</si>
  <si>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</si>
  <si>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</si>
  <si>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</si>
  <si>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</si>
  <si>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</si>
  <si>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</si>
  <si>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</si>
  <si>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</si>
  <si>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</si>
  <si>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</si>
  <si>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</si>
  <si>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</si>
  <si>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</si>
  <si>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</si>
  <si>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</si>
  <si>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</si>
  <si>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</si>
  <si>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</si>
  <si>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</si>
  <si>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</si>
  <si>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</si>
  <si>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</si>
  <si>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</si>
  <si>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</si>
  <si>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</si>
  <si>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</si>
  <si>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</si>
  <si>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</si>
  <si>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</si>
  <si>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</si>
  <si>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</si>
  <si>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</si>
  <si>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</si>
  <si>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</si>
  <si>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</si>
  <si>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</si>
  <si>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</si>
  <si>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</si>
  <si>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</si>
  <si>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</si>
  <si>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</si>
  <si>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</si>
  <si>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</si>
  <si>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</si>
  <si>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</si>
  <si>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</si>
  <si>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</si>
  <si>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</si>
  <si>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</si>
  <si>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</si>
  <si>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</si>
  <si>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</si>
  <si>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</si>
  <si>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</si>
  <si>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</si>
  <si>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</si>
  <si>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</si>
  <si>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</si>
  <si>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</si>
  <si>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</si>
  <si>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</si>
  <si>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</si>
  <si>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</si>
  <si>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</si>
  <si>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</si>
  <si>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</si>
  <si>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</si>
  <si>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</si>
  <si>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</si>
  <si>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</si>
  <si>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</si>
  <si>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</si>
  <si>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</si>
  <si>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</si>
  <si>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</si>
  <si>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</si>
  <si>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</si>
  <si>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</si>
  <si>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</si>
  <si>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</si>
  <si>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</si>
  <si>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</si>
  <si>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</si>
  <si>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</si>
  <si>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</si>
  <si>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</si>
  <si>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</si>
  <si>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</si>
  <si>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</si>
  <si>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</si>
  <si>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</si>
  <si>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</si>
  <si>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</si>
  <si>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</si>
  <si>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</si>
  <si>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</si>
  <si>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</si>
  <si>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</si>
  <si>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</si>
  <si>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</si>
  <si>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</si>
  <si>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</si>
  <si>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</si>
  <si>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</si>
  <si>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</si>
  <si>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</si>
  <si>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</si>
  <si>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</si>
  <si>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</si>
  <si>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</si>
  <si>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</si>
  <si>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</si>
  <si>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</si>
  <si>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</si>
  <si>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</si>
  <si>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</si>
  <si>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</si>
  <si>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</si>
  <si>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</si>
  <si>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</si>
  <si>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</si>
  <si>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</si>
  <si>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</si>
  <si>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</si>
  <si>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</si>
  <si>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</si>
  <si>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</si>
  <si>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</si>
  <si>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</si>
  <si>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</si>
  <si>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</si>
  <si>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</si>
  <si>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</si>
  <si>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</si>
  <si>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</si>
  <si>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</si>
  <si>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</si>
  <si>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</si>
  <si>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</si>
  <si>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</si>
  <si>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</si>
  <si>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</si>
  <si>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</si>
  <si>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</si>
  <si>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</si>
  <si>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</si>
  <si>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</si>
  <si>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</si>
  <si>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</si>
  <si>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</si>
  <si>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</si>
  <si>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</si>
  <si>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</si>
  <si>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</si>
  <si>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</si>
  <si>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</si>
  <si>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</si>
  <si>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</si>
  <si>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</si>
  <si>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</si>
  <si>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</si>
  <si>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</si>
  <si>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</si>
  <si>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</si>
  <si>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</si>
  <si>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</si>
  <si>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</si>
  <si>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</si>
  <si>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</si>
  <si>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</si>
  <si>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</si>
  <si>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</si>
  <si>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</si>
  <si>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</si>
  <si>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</si>
  <si>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</si>
  <si>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</si>
  <si>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</si>
  <si>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</si>
  <si>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</si>
  <si>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</si>
  <si>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</si>
  <si>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</si>
  <si>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</si>
  <si>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</si>
  <si>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</si>
  <si>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</si>
  <si>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</si>
  <si>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</si>
  <si>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</si>
  <si>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</si>
  <si>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</si>
  <si>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</si>
  <si>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</si>
  <si>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</si>
  <si>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</si>
  <si>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</si>
  <si>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</si>
  <si>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</si>
  <si>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</si>
  <si>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</si>
  <si>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</si>
  <si>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</si>
  <si>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</si>
  <si>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</si>
  <si>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</si>
  <si>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</si>
  <si>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</si>
  <si>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</si>
  <si>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</si>
  <si>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</si>
  <si>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</si>
  <si>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</si>
  <si>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</si>
  <si>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</si>
  <si>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</si>
  <si>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</si>
  <si>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</si>
  <si>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</si>
  <si>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</si>
  <si>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</si>
  <si>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</si>
  <si>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</si>
  <si>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</si>
  <si>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</si>
  <si>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</si>
  <si>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</si>
  <si>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</si>
  <si>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</si>
  <si>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</si>
  <si>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</si>
  <si>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</si>
  <si>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</si>
  <si>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</si>
  <si>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</si>
  <si>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</si>
  <si>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</si>
  <si>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</si>
  <si>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</si>
  <si>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</si>
  <si>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</si>
  <si>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</si>
  <si>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</si>
  <si>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</si>
  <si>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</si>
  <si>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</si>
  <si>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</si>
  <si>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</si>
  <si>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</si>
  <si>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</si>
  <si>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</si>
  <si>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</si>
  <si>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</si>
  <si>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</si>
  <si>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</si>
  <si>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</si>
  <si>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</si>
  <si>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</si>
  <si>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</si>
  <si>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</si>
  <si>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</si>
  <si>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</si>
  <si>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</si>
  <si>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</si>
  <si>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</si>
  <si>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</si>
  <si>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</si>
  <si>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</si>
  <si>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</si>
  <si>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</si>
  <si>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</si>
  <si>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</si>
  <si>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</si>
  <si>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</si>
  <si>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</si>
  <si>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</si>
  <si>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</si>
  <si>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</si>
  <si>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</si>
  <si>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</si>
  <si>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</si>
  <si>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</si>
  <si>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</si>
  <si>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</si>
  <si>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</si>
  <si>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</si>
  <si>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</si>
  <si>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</si>
  <si>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</si>
  <si>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</si>
  <si>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</si>
  <si>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</si>
  <si>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</si>
  <si>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</si>
  <si>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</si>
  <si>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</si>
  <si>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</si>
  <si>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</si>
  <si>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</si>
  <si>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</si>
  <si>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</si>
  <si>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</si>
  <si>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</si>
  <si>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</si>
  <si>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</si>
  <si>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</si>
  <si>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</si>
  <si>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</si>
  <si>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</si>
  <si>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</si>
  <si>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</si>
  <si>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</si>
  <si>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</si>
  <si>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</si>
  <si>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</si>
  <si>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</si>
  <si>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</si>
  <si>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</si>
  <si>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</si>
  <si>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</si>
  <si>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</si>
  <si>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</si>
  <si>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</si>
  <si>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</si>
  <si>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</si>
  <si>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</si>
  <si>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</si>
  <si>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</si>
  <si>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</si>
  <si>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</si>
  <si>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</si>
  <si>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</si>
  <si>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</si>
  <si>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</si>
  <si>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</si>
  <si>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</si>
  <si>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</si>
  <si>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</si>
  <si>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</si>
  <si>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</si>
  <si>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</si>
  <si>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</si>
  <si>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</si>
  <si>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</si>
  <si>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</si>
  <si>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</si>
  <si>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</si>
  <si>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</si>
  <si>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</si>
  <si>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</si>
  <si>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</si>
  <si>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</si>
  <si>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</si>
  <si>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</si>
  <si>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</si>
  <si>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</si>
  <si>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</si>
  <si>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</si>
  <si>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</si>
  <si>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</si>
  <si>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</si>
  <si>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</si>
  <si>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</si>
  <si>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</si>
  <si>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</si>
  <si>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</si>
  <si>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</si>
  <si>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</si>
  <si>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</si>
  <si>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</si>
  <si>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</si>
  <si>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</si>
  <si>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</si>
  <si>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</si>
  <si>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</si>
  <si>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</si>
  <si>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</si>
  <si>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</si>
  <si>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</si>
  <si>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</si>
  <si>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</si>
  <si>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</si>
  <si>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</si>
  <si>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</si>
  <si>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</si>
  <si>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</si>
  <si>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</si>
  <si>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</si>
  <si>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</si>
  <si>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</si>
  <si>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</si>
  <si>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</si>
  <si>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</si>
  <si>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</si>
  <si>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</si>
  <si>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</si>
  <si>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</si>
  <si>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</si>
  <si>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</si>
  <si>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</si>
  <si>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</si>
  <si>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</si>
  <si>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</si>
  <si>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</si>
  <si>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</si>
  <si>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</si>
  <si>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</si>
  <si>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</si>
  <si>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</si>
  <si>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</si>
  <si>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</si>
  <si>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</si>
  <si>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</si>
  <si>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</si>
  <si>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</si>
  <si>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</si>
  <si>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</si>
  <si>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</si>
  <si>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</si>
  <si>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</si>
  <si>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</si>
  <si>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</si>
  <si>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</si>
  <si>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</si>
  <si>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</si>
  <si>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</si>
  <si>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</si>
  <si>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</si>
  <si>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</si>
  <si>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</si>
  <si>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</si>
  <si>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</si>
  <si>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</si>
  <si>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</si>
  <si>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</si>
  <si>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</si>
  <si>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</si>
  <si>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</si>
  <si>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</si>
  <si>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</si>
  <si>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</si>
  <si>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</si>
  <si>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</si>
  <si>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</si>
  <si>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</si>
  <si>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</si>
  <si>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</si>
  <si>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</si>
  <si>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</si>
  <si>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</si>
  <si>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</si>
  <si>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</si>
  <si>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</si>
  <si>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</si>
  <si>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</si>
  <si>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</si>
  <si>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</si>
  <si>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</si>
  <si>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</si>
  <si>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</si>
  <si>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</si>
  <si>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</si>
  <si>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</si>
  <si>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</si>
  <si>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</si>
  <si>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</si>
  <si>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</si>
  <si>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</si>
  <si>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</si>
  <si>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</si>
  <si>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</si>
  <si>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</si>
  <si>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</si>
  <si>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</si>
  <si>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</si>
  <si>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</si>
  <si>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</si>
  <si>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</si>
  <si>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</si>
  <si>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</si>
  <si>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</si>
  <si>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</si>
  <si>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</si>
  <si>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</si>
  <si>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</si>
  <si>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</si>
  <si>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</si>
  <si>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</si>
  <si>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</si>
  <si>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</si>
  <si>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</si>
  <si>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</si>
  <si>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</si>
  <si>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</si>
  <si>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</si>
  <si>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</si>
  <si>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</si>
  <si>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</si>
  <si>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</si>
  <si>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</si>
  <si>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</si>
  <si>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</si>
  <si>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</si>
  <si>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</si>
  <si>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</si>
  <si>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</si>
  <si>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</si>
  <si>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</si>
  <si>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</si>
  <si>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</si>
  <si>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</si>
  <si>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</si>
  <si>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</si>
  <si>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</si>
  <si>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</si>
  <si>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</si>
  <si>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</si>
  <si>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</si>
  <si>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</si>
  <si>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</si>
  <si>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</si>
  <si>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</si>
  <si>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</si>
  <si>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</si>
  <si>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</si>
  <si>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</si>
  <si>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</si>
  <si>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</si>
  <si>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</si>
  <si>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</si>
  <si>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</si>
  <si>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</si>
  <si>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</si>
  <si>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</si>
  <si>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</si>
  <si>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</si>
  <si>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</si>
  <si>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</si>
  <si>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</si>
  <si>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</si>
  <si>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</si>
  <si>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</si>
  <si>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</si>
  <si>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</si>
  <si>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</si>
  <si>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</si>
  <si>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</si>
  <si>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</si>
  <si>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</si>
  <si>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</si>
  <si>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</si>
  <si>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</si>
  <si>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</si>
  <si>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</si>
  <si>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</si>
  <si>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</si>
  <si>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</si>
  <si>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</si>
  <si>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</si>
  <si>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</si>
  <si>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</si>
  <si>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</si>
  <si>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</si>
  <si>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</si>
  <si>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</si>
  <si>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</si>
  <si>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</si>
  <si>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</si>
  <si>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</si>
  <si>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</si>
  <si>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</si>
  <si>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</si>
  <si>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</si>
  <si>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</si>
  <si>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</si>
  <si>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</si>
  <si>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</si>
  <si>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</si>
  <si>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</si>
  <si>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</si>
  <si>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</si>
  <si>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</si>
  <si>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</si>
  <si>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</si>
  <si>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</si>
  <si>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</si>
  <si>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</si>
  <si>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</si>
  <si>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</si>
  <si>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</si>
  <si>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</si>
  <si>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</si>
  <si>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</si>
  <si>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</si>
  <si>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</si>
  <si>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</si>
  <si>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</si>
  <si>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</si>
  <si>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</si>
  <si>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</si>
  <si>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</si>
  <si>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</si>
  <si>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</si>
  <si>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</si>
  <si>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</si>
  <si>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</si>
  <si>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</si>
  <si>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</si>
  <si>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</si>
  <si>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</si>
  <si>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</si>
  <si>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</si>
  <si>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</si>
  <si>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</si>
  <si>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</si>
  <si>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</si>
  <si>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</si>
  <si>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</si>
  <si>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</si>
  <si>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</si>
  <si>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</si>
  <si>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</si>
  <si>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</si>
  <si>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</si>
  <si>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</si>
  <si>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</si>
  <si>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</si>
  <si>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</si>
  <si>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</si>
  <si>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</si>
  <si>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</si>
  <si>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</si>
  <si>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</si>
  <si>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</si>
  <si>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</si>
  <si>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</si>
  <si>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</si>
  <si>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</si>
  <si>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</si>
  <si>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</si>
  <si>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</si>
  <si>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</si>
  <si>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</si>
  <si>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</si>
  <si>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</si>
  <si>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</si>
  <si>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</si>
  <si>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</si>
  <si>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</si>
  <si>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</si>
  <si>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</si>
  <si>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</si>
  <si>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</si>
  <si>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</si>
  <si>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</si>
  <si>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</si>
  <si>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</si>
  <si>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</si>
  <si>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</si>
  <si>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</si>
  <si>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</si>
  <si>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</si>
  <si>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</si>
  <si>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</si>
  <si>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</si>
  <si>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</si>
  <si>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</si>
  <si>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</si>
  <si>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</si>
  <si>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</si>
  <si>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</si>
  <si>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</si>
  <si>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</si>
  <si>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</si>
  <si>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</si>
  <si>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</si>
  <si>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</si>
  <si>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</si>
  <si>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</si>
  <si>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</si>
  <si>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</si>
  <si>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</si>
  <si>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</si>
  <si>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</si>
  <si>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</si>
  <si>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</si>
  <si>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</si>
  <si>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</si>
  <si>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</si>
  <si>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</si>
  <si>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</si>
  <si>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</si>
  <si>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</si>
  <si>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</si>
  <si>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</si>
  <si>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</si>
  <si>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</si>
  <si>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</si>
  <si>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</si>
  <si>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</si>
  <si>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</si>
  <si>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</si>
  <si>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</si>
  <si>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</si>
  <si>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</si>
  <si>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</si>
  <si>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</si>
  <si>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</si>
  <si>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</si>
  <si>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</si>
  <si>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</si>
  <si>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</si>
  <si>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</si>
  <si>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</si>
  <si>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</si>
  <si>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</si>
  <si>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</si>
  <si>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</si>
  <si>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</si>
  <si>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</si>
  <si>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</si>
  <si>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</si>
  <si>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</si>
  <si>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</si>
  <si>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</si>
  <si>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</si>
  <si>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</si>
  <si>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</si>
  <si>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</si>
  <si>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</si>
  <si>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</si>
  <si>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</si>
  <si>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</si>
  <si>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</si>
  <si>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</si>
  <si>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</si>
  <si>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</si>
  <si>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</si>
  <si>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</si>
  <si>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</si>
  <si>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</si>
  <si>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</si>
  <si>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</si>
  <si>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</si>
  <si>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</si>
  <si>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</si>
  <si>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</si>
  <si>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</si>
  <si>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</si>
  <si>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</si>
  <si>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</si>
  <si>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</si>
  <si>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</si>
  <si>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</si>
  <si>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</si>
  <si>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</si>
  <si>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</si>
  <si>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</si>
  <si>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</si>
  <si>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</si>
  <si>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</si>
  <si>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</si>
  <si>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</si>
  <si>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</si>
  <si>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</si>
  <si>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</si>
  <si>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</si>
  <si>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</si>
  <si>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</si>
  <si>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</si>
  <si>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</si>
  <si>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</si>
  <si>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</si>
  <si>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</si>
  <si>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</si>
  <si>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</si>
  <si>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</si>
  <si>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</si>
  <si>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</si>
  <si>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</si>
  <si>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</si>
  <si>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</si>
  <si>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</si>
  <si>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</si>
  <si>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</si>
  <si>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</si>
  <si>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</si>
  <si>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</si>
  <si>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</si>
  <si>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</si>
  <si>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</si>
  <si>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</si>
  <si>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</si>
  <si>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</si>
  <si>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</si>
  <si>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</si>
  <si>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</si>
  <si>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</si>
  <si>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</si>
  <si>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</si>
  <si>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</si>
  <si>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</si>
  <si>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</si>
  <si>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</si>
  <si>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</si>
  <si>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</si>
  <si>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</si>
  <si>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</si>
  <si>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</si>
  <si>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</si>
  <si>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</si>
  <si>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</si>
  <si>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</si>
  <si>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</si>
  <si>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</si>
  <si>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</si>
  <si>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</si>
  <si>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</si>
  <si>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</si>
  <si>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</si>
  <si>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</si>
  <si>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</si>
  <si>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</si>
  <si>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</si>
  <si>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</si>
  <si>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</si>
  <si>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</si>
  <si>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</si>
  <si>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</si>
  <si>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</si>
  <si>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</si>
  <si>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</si>
  <si>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</si>
  <si>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</si>
  <si>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</si>
  <si>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</si>
  <si>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</si>
  <si>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</si>
  <si>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</si>
  <si>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</si>
  <si>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</si>
  <si>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</si>
  <si>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</si>
  <si>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</si>
  <si>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</si>
  <si>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</si>
  <si>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</si>
  <si>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</si>
  <si>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</si>
  <si>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</si>
  <si>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</si>
  <si>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</si>
  <si>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</si>
  <si>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</si>
  <si>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</si>
  <si>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</si>
  <si>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</si>
  <si>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</si>
  <si>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</si>
  <si>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</si>
  <si>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</si>
  <si>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</si>
  <si>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</si>
  <si>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</si>
  <si>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</si>
  <si>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</si>
  <si>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</si>
  <si>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</si>
  <si>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</si>
  <si>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</si>
  <si>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</si>
  <si>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</si>
  <si>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</si>
  <si>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</si>
  <si>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</si>
  <si>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</si>
  <si>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</si>
  <si>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</si>
  <si>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</si>
  <si>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</si>
  <si>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</si>
  <si>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</si>
  <si>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</si>
  <si>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</si>
  <si>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</si>
  <si>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</si>
  <si>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</si>
  <si>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</si>
  <si>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</si>
  <si>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</si>
  <si>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</si>
  <si>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</si>
  <si>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</si>
  <si>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</si>
  <si>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</si>
  <si>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</si>
  <si>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</si>
  <si>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</si>
  <si>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</si>
  <si>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</si>
  <si>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</si>
  <si>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</si>
  <si>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</si>
  <si>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</si>
  <si>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</si>
  <si>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</si>
  <si>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</si>
  <si>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</si>
  <si>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</si>
  <si>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</si>
  <si>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</si>
  <si>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</si>
  <si>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</si>
  <si>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</si>
  <si>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</si>
  <si>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</si>
  <si>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</si>
  <si>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</si>
  <si>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</si>
  <si>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</si>
  <si>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</si>
  <si>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</si>
  <si>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</si>
  <si>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</si>
  <si>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</si>
  <si>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</si>
  <si>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</si>
  <si>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</si>
  <si>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</si>
  <si>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</si>
  <si>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</si>
  <si>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</si>
  <si>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</si>
  <si>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</si>
  <si>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</si>
  <si>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</si>
  <si>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</si>
  <si>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</si>
  <si>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</si>
  <si>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</si>
  <si>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</si>
  <si>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</si>
  <si>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</si>
  <si>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</si>
  <si>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</si>
  <si>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</si>
  <si>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</si>
  <si>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</si>
  <si>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</si>
  <si>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</si>
  <si>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</si>
  <si>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</si>
  <si>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</si>
  <si>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</si>
  <si>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</si>
  <si>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</si>
  <si>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</si>
  <si>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</si>
  <si>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</si>
  <si>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</si>
  <si>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</si>
  <si>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</si>
  <si>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</si>
  <si>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</si>
  <si>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</si>
  <si>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</si>
  <si>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</si>
  <si>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</si>
  <si>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</si>
  <si>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</si>
  <si>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</si>
  <si>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</si>
  <si>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</si>
  <si>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</si>
  <si>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</si>
  <si>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</si>
  <si>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</si>
  <si>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</si>
  <si>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</si>
  <si>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</si>
  <si>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</si>
  <si>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</si>
  <si>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</si>
  <si>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</si>
  <si>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</si>
  <si>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</si>
  <si>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</si>
  <si>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</si>
  <si>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</si>
  <si>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</si>
  <si>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</si>
  <si>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</si>
  <si>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</si>
  <si>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</si>
  <si>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</si>
  <si>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</si>
  <si>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</si>
  <si>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</si>
  <si>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</si>
  <si>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</si>
  <si>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</si>
  <si>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</si>
  <si>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</si>
  <si>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</si>
  <si>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</si>
  <si>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</si>
  <si>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</si>
  <si>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</si>
  <si>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</si>
  <si>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</si>
  <si>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</si>
  <si>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</si>
  <si>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</si>
  <si>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</si>
  <si>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</si>
  <si>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</si>
  <si>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</si>
  <si>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</si>
  <si>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</si>
  <si>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</si>
  <si>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</si>
  <si>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</si>
  <si>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</si>
  <si>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</si>
  <si>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</si>
  <si>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</si>
  <si>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</si>
  <si>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</si>
  <si>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</si>
  <si>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</si>
  <si>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</si>
  <si>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</si>
  <si>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</si>
  <si>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</si>
  <si>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</si>
  <si>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</si>
  <si>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</si>
  <si>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</si>
  <si>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</si>
  <si>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</si>
  <si>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</si>
  <si>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</si>
  <si>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</si>
  <si>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</si>
  <si>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</si>
  <si>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</si>
  <si>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</si>
  <si>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</si>
  <si>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</si>
  <si>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</si>
  <si>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</si>
  <si>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</si>
  <si>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</si>
  <si>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</si>
  <si>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</si>
  <si>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</si>
  <si>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</si>
  <si>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</si>
  <si>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</si>
  <si>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</si>
  <si>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</si>
  <si>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</si>
  <si>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</si>
  <si>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</si>
  <si>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</si>
  <si>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</si>
  <si>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</si>
  <si>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</si>
  <si>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</si>
  <si>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</si>
  <si>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</si>
  <si>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</si>
  <si>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</si>
  <si>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</si>
  <si>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</si>
  <si>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</si>
  <si>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</si>
  <si>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</si>
  <si>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</si>
  <si>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</si>
  <si>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</si>
  <si>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</si>
  <si>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</si>
  <si>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</si>
  <si>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</si>
  <si>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</si>
  <si>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</si>
  <si>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</si>
  <si>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</si>
  <si>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</si>
  <si>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</si>
  <si>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</si>
  <si>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</si>
  <si>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</si>
  <si>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</si>
  <si>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</si>
  <si>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</si>
  <si>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</si>
  <si>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</si>
  <si>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</si>
  <si>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</si>
  <si>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</si>
  <si>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</si>
  <si>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</si>
  <si>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</si>
  <si>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</si>
  <si>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</si>
  <si>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</si>
  <si>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</si>
  <si>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</si>
  <si>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</si>
  <si>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</si>
  <si>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</si>
  <si>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</si>
  <si>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</si>
  <si>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</si>
  <si>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</si>
  <si>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</si>
  <si>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</si>
  <si>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</si>
  <si>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</si>
  <si>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</si>
  <si>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</si>
  <si>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</si>
  <si>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</si>
  <si>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</si>
  <si>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</si>
  <si>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</si>
  <si>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</si>
  <si>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</si>
  <si>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</si>
  <si>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</si>
  <si>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</si>
  <si>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</si>
  <si>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</si>
  <si>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</si>
  <si>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</si>
  <si>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</si>
  <si>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</si>
  <si>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</si>
  <si>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</si>
  <si>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</si>
  <si>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</si>
  <si>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</si>
  <si>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</si>
  <si>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</si>
  <si>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</si>
  <si>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</si>
  <si>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</si>
  <si>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</si>
  <si>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</si>
  <si>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</si>
  <si>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</si>
  <si>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</si>
  <si>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</si>
  <si>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</si>
  <si>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</si>
  <si>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</si>
  <si>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</si>
  <si>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</si>
  <si>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</si>
  <si>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</si>
  <si>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</si>
  <si>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</si>
  <si>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</si>
  <si>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</si>
  <si>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</si>
  <si>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</si>
  <si>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</si>
  <si>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</si>
  <si>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</si>
  <si>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</si>
  <si>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</si>
  <si>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</si>
  <si>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</si>
  <si>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</si>
  <si>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</si>
  <si>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</si>
  <si>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</si>
  <si>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</si>
  <si>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</si>
  <si>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</si>
  <si>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</si>
  <si>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</si>
  <si>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</si>
  <si>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</si>
  <si>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</si>
  <si>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</si>
  <si>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</si>
  <si>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</si>
  <si>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</si>
  <si>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</si>
  <si>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</si>
  <si>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</si>
  <si>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</si>
  <si>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</si>
  <si>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</si>
  <si>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</si>
  <si>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</si>
  <si>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</si>
  <si>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</si>
  <si>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</si>
  <si>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</si>
  <si>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</si>
  <si>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</si>
  <si>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</si>
  <si>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</si>
  <si>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</si>
  <si>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</si>
  <si>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</si>
  <si>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</si>
  <si>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</si>
  <si>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</si>
  <si>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</si>
  <si>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</si>
  <si>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</si>
  <si>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</si>
  <si>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</si>
  <si>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</si>
  <si>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</si>
  <si>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</si>
  <si>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</si>
  <si>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</si>
  <si>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</si>
  <si>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</si>
  <si>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</si>
  <si>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</si>
  <si>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</si>
  <si>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</si>
  <si>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</si>
  <si>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</si>
  <si>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</si>
  <si>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</si>
  <si>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</si>
  <si>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</si>
  <si>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</si>
  <si>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</si>
  <si>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</si>
  <si>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</si>
  <si>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</si>
  <si>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</si>
  <si>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</si>
  <si>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</si>
  <si>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</si>
  <si>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</si>
  <si>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</si>
  <si>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</si>
  <si>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</si>
  <si>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</si>
  <si>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</si>
  <si>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</si>
  <si>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</si>
  <si>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</si>
  <si>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</si>
  <si>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</si>
  <si>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</si>
  <si>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</si>
  <si>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</si>
  <si>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</si>
  <si>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</si>
  <si>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</si>
  <si>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</si>
  <si>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</si>
  <si>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</si>
  <si>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</si>
  <si>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</si>
  <si>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</si>
  <si>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</si>
  <si>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</si>
  <si>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</si>
  <si>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</si>
  <si>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</si>
  <si>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</si>
  <si>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</si>
  <si>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</si>
  <si>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</si>
  <si>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</si>
  <si>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</si>
  <si>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</si>
  <si>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</si>
  <si>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</si>
  <si>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</si>
  <si>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</si>
  <si>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</si>
  <si>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</si>
  <si>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</si>
  <si>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</si>
  <si>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</si>
  <si>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</si>
  <si>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</si>
  <si>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</si>
  <si>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</si>
  <si>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</si>
  <si>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</si>
  <si>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</si>
  <si>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</si>
  <si>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</si>
  <si>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</si>
  <si>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</si>
  <si>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</si>
  <si>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</si>
  <si>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</si>
  <si>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</si>
  <si>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</si>
  <si>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</si>
  <si>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</si>
  <si>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</si>
  <si>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</si>
  <si>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</si>
  <si>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</si>
  <si>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</si>
  <si>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</si>
  <si>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</si>
  <si>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</si>
  <si>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</si>
  <si>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</si>
  <si>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</si>
  <si>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</si>
  <si>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</si>
  <si>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</si>
  <si>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</si>
  <si>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</si>
  <si>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</si>
  <si>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</si>
  <si>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</si>
  <si>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</si>
  <si>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</si>
  <si>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</si>
  <si>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</si>
  <si>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</si>
  <si>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</si>
  <si>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</si>
  <si>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</si>
  <si>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</si>
  <si>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</si>
  <si>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</si>
  <si>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</si>
  <si>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</si>
  <si>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</si>
  <si>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</si>
  <si>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</si>
  <si>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</si>
  <si>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</si>
  <si>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</si>
  <si>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</si>
  <si>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</si>
  <si>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</si>
  <si>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</si>
  <si>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</si>
  <si>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</si>
  <si>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</si>
  <si>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</si>
  <si>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</si>
  <si>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</si>
  <si>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</si>
  <si>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</si>
  <si>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</si>
  <si>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</si>
  <si>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</si>
  <si>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</si>
  <si>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</si>
  <si>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</si>
  <si>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</si>
  <si>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</si>
  <si>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</si>
  <si>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</si>
  <si>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</si>
  <si>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</si>
  <si>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</si>
  <si>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</si>
  <si>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</si>
  <si>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</si>
  <si>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</si>
  <si>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</si>
  <si>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</si>
  <si>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</si>
  <si>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</si>
  <si>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</si>
  <si>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</si>
  <si>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</si>
  <si>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</si>
  <si>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</si>
  <si>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</si>
  <si>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</si>
  <si>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</si>
  <si>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</si>
  <si>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</si>
  <si>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</si>
  <si>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</si>
  <si>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</si>
  <si>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</si>
  <si>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</si>
  <si>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</si>
  <si>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</si>
  <si>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</si>
  <si>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</si>
  <si>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</si>
  <si>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</si>
  <si>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</si>
  <si>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</si>
  <si>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</si>
  <si>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</si>
  <si>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</si>
  <si>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</si>
  <si>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</si>
  <si>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</si>
  <si>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</si>
  <si>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</si>
  <si>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</si>
  <si>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</si>
  <si>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</si>
  <si>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</si>
  <si>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</si>
  <si>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</si>
  <si>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</si>
  <si>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</si>
  <si>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</si>
  <si>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</si>
  <si>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</si>
  <si>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</si>
  <si>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</si>
  <si>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</si>
  <si>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</si>
  <si>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</si>
  <si>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</si>
  <si>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</si>
  <si>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</si>
  <si>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</si>
  <si>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</si>
  <si>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</si>
  <si>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</si>
  <si>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</si>
  <si>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</si>
  <si>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</si>
  <si>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</si>
  <si>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</si>
  <si>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</si>
  <si>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</si>
  <si>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</si>
  <si>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</si>
  <si>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</si>
  <si>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</si>
  <si>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</si>
  <si>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</si>
  <si>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</si>
  <si>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</si>
  <si>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</si>
  <si>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</si>
  <si>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</si>
  <si>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</si>
  <si>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</si>
  <si>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</si>
  <si>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</si>
  <si>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</si>
  <si>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</si>
  <si>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</si>
  <si>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</si>
  <si>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</si>
  <si>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</si>
  <si>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</si>
  <si>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</si>
  <si>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</si>
  <si>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</si>
  <si>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</si>
  <si>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</si>
  <si>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</si>
  <si>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</si>
  <si>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</si>
  <si>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</si>
  <si>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</si>
  <si>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</si>
  <si>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</si>
  <si>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</si>
  <si>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</si>
  <si>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</si>
  <si>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</si>
  <si>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</si>
  <si>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</si>
  <si>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</si>
  <si>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</si>
  <si>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</si>
  <si>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</si>
  <si>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</si>
  <si>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</si>
  <si>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</si>
  <si>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</si>
  <si>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</si>
  <si>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</si>
  <si>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</si>
  <si>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</si>
  <si>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</si>
  <si>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</si>
  <si>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</si>
  <si>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</si>
  <si>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</si>
  <si>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</si>
  <si>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</si>
  <si>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</si>
  <si>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</si>
  <si>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</si>
  <si>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</si>
  <si>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</si>
  <si>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</si>
  <si>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</si>
  <si>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</si>
  <si>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</si>
  <si>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</si>
  <si>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</si>
  <si>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</si>
  <si>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</si>
  <si>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</si>
  <si>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</si>
  <si>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</si>
  <si>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</si>
  <si>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</si>
  <si>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</si>
  <si>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</si>
  <si>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</si>
  <si>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</si>
  <si>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</si>
  <si>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</si>
  <si>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</si>
  <si>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</si>
  <si>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</si>
  <si>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</si>
  <si>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</si>
  <si>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</si>
  <si>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</si>
  <si>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</si>
  <si>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</si>
  <si>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</si>
  <si>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</si>
  <si>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</si>
  <si>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</si>
  <si>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</si>
  <si>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</si>
  <si>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</si>
  <si>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</si>
  <si>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</si>
  <si>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</si>
  <si>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</si>
  <si>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</si>
  <si>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</si>
  <si>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</si>
  <si>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</si>
  <si>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</si>
  <si>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</si>
  <si>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</si>
  <si>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</si>
  <si>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</si>
  <si>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</si>
  <si>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</si>
  <si>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</si>
  <si>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</si>
  <si>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</si>
  <si>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</si>
  <si>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</si>
  <si>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</si>
  <si>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</si>
  <si>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</si>
  <si>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</si>
  <si>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</si>
  <si>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</si>
  <si>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</si>
  <si>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</si>
  <si>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</si>
  <si>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</si>
  <si>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</si>
  <si>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</si>
  <si>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</si>
  <si>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</si>
  <si>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</si>
  <si>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</si>
  <si>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</si>
  <si>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</si>
  <si>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</si>
  <si>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</si>
  <si>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</si>
  <si>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</si>
  <si>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</si>
  <si>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</si>
  <si>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</si>
  <si>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</si>
  <si>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</si>
  <si>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</si>
  <si>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</si>
  <si>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</si>
  <si>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</si>
  <si>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</si>
  <si>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</si>
  <si>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</si>
  <si>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</si>
  <si>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</si>
  <si>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</si>
  <si>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</si>
  <si>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</si>
  <si>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</si>
  <si>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</si>
  <si>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</si>
  <si>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</si>
  <si>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</si>
  <si>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</si>
  <si>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</si>
  <si>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</si>
  <si>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</si>
  <si>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</si>
  <si>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</si>
  <si>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</si>
  <si>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</si>
  <si>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</si>
  <si>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</si>
  <si>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</si>
  <si>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</si>
  <si>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</si>
  <si>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</si>
  <si>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</si>
  <si>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</si>
  <si>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</si>
  <si>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</si>
  <si>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</si>
  <si>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</si>
  <si>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</si>
  <si>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</si>
  <si>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</si>
  <si>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</si>
  <si>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</si>
  <si>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</si>
  <si>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</si>
  <si>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</si>
  <si>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</si>
  <si>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</si>
  <si>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</si>
  <si>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</si>
  <si>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</si>
  <si>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</si>
  <si>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</si>
  <si>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</si>
  <si>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</si>
  <si>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</si>
  <si>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</si>
  <si>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</si>
  <si>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</si>
  <si>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</si>
  <si>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</si>
  <si>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</si>
  <si>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</si>
  <si>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</si>
  <si>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</si>
  <si>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</si>
  <si>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</si>
  <si>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</si>
  <si>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</si>
  <si>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</si>
  <si>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</si>
  <si>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</si>
  <si>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</si>
  <si>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</si>
  <si>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</si>
  <si>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</si>
  <si>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</si>
  <si>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</si>
  <si>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</si>
  <si>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</si>
  <si>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</si>
  <si>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</si>
  <si>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</si>
  <si>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</si>
  <si>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</si>
  <si>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</si>
  <si>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</si>
  <si>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</si>
  <si>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</si>
  <si>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</si>
  <si>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</si>
  <si>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</si>
  <si>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</si>
  <si>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</si>
  <si>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</si>
  <si>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</si>
  <si>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</si>
  <si>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</si>
  <si>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</si>
  <si>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</si>
  <si>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</si>
  <si>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</si>
  <si>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</si>
  <si>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</si>
  <si>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</si>
  <si>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</si>
  <si>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</si>
  <si>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</si>
  <si>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</si>
  <si>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</si>
  <si>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</si>
  <si>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</si>
  <si>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</si>
  <si>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</si>
  <si>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</si>
  <si>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</si>
  <si>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</si>
  <si>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</si>
  <si>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</si>
  <si>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</si>
  <si>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</si>
  <si>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</si>
  <si>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</si>
  <si>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</si>
  <si>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</si>
  <si>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</si>
  <si>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</si>
  <si>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</si>
  <si>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</si>
  <si>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</si>
  <si>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</si>
  <si>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</si>
  <si>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</si>
  <si>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</si>
  <si>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</si>
  <si>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</si>
  <si>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</si>
  <si>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</si>
  <si>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</si>
  <si>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</si>
  <si>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</si>
  <si>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</si>
  <si>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</si>
  <si>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</si>
  <si>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</si>
  <si>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</si>
  <si>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</si>
  <si>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</si>
  <si>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</si>
  <si>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</si>
  <si>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</si>
  <si>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</si>
  <si>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</si>
  <si>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</si>
  <si>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</si>
  <si>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</si>
  <si>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</si>
  <si>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</si>
  <si>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</si>
  <si>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</si>
  <si>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</si>
  <si>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</si>
  <si>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</si>
  <si>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</si>
  <si>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</si>
  <si>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</si>
  <si>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</si>
  <si>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</si>
  <si>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</si>
  <si>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</si>
  <si>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</si>
  <si>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</si>
  <si>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</si>
  <si>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</si>
  <si>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</si>
  <si>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</si>
  <si>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</si>
  <si>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</si>
  <si>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</si>
  <si>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</si>
  <si>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</si>
  <si>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</si>
  <si>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</si>
  <si>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</si>
  <si>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</si>
  <si>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</si>
  <si>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</si>
  <si>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</si>
  <si>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</si>
  <si>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</si>
  <si>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</si>
  <si>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</si>
  <si>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</si>
  <si>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</si>
  <si>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</si>
  <si>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</si>
  <si>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</si>
  <si>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</si>
  <si>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</si>
  <si>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</si>
  <si>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</si>
  <si>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</si>
  <si>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</si>
  <si>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</si>
  <si>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</si>
  <si>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</si>
  <si>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</si>
  <si>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</si>
  <si>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</si>
  <si>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</si>
  <si>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</si>
  <si>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</si>
  <si>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</si>
  <si>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</si>
  <si>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</si>
  <si>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</si>
  <si>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</si>
  <si>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</si>
  <si>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</si>
  <si>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</si>
  <si>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</si>
  <si>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</si>
  <si>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</si>
  <si>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</si>
  <si>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</si>
  <si>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</si>
  <si>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</si>
  <si>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</si>
  <si>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</si>
  <si>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</si>
  <si>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</si>
  <si>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</si>
  <si>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</si>
  <si>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</si>
  <si>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</si>
  <si>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</si>
  <si>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</si>
  <si>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</si>
  <si>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</si>
  <si>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</si>
  <si>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</si>
  <si>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</si>
  <si>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</si>
  <si>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</si>
  <si>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</si>
  <si>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</si>
  <si>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</si>
  <si>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</si>
  <si>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</si>
  <si>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</si>
  <si>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</si>
  <si>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</si>
  <si>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</si>
  <si>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</si>
  <si>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</si>
  <si>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</si>
  <si>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</si>
  <si>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</si>
  <si>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</si>
  <si>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</si>
  <si>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</si>
  <si>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</si>
  <si>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</si>
  <si>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</si>
  <si>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</si>
  <si>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</si>
  <si>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</si>
  <si>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</si>
  <si>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</si>
  <si>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</si>
  <si>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</si>
  <si>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</si>
  <si>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</si>
  <si>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</si>
  <si>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</si>
  <si>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</si>
  <si>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</si>
  <si>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</si>
  <si>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</si>
  <si>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</si>
  <si>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</si>
  <si>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</si>
  <si>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</si>
  <si>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</si>
  <si>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</si>
  <si>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</si>
  <si>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</si>
  <si>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</si>
  <si>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</si>
  <si>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</si>
  <si>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</si>
  <si>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</si>
  <si>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</si>
  <si>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</si>
  <si>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</si>
  <si>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</si>
  <si>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</si>
  <si>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</si>
  <si>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</si>
  <si>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</si>
  <si>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</si>
  <si>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</si>
  <si>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</si>
  <si>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</si>
  <si>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</si>
  <si>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</si>
  <si>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</si>
  <si>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</si>
  <si>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</si>
  <si>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</si>
  <si>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</si>
  <si>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</si>
  <si>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</si>
  <si>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</si>
  <si>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</si>
  <si>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</si>
  <si>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</si>
  <si>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</si>
  <si>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</si>
  <si>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</si>
  <si>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</si>
  <si>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</si>
  <si>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</si>
  <si>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</si>
  <si>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</si>
  <si>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</si>
  <si>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</si>
  <si>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</si>
  <si>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</si>
  <si>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</si>
  <si>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</si>
  <si>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</si>
  <si>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</si>
  <si>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</si>
  <si>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</si>
  <si>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</si>
  <si>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</si>
  <si>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</si>
  <si>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</si>
  <si>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</si>
  <si>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</si>
  <si>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</si>
  <si>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</si>
  <si>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</si>
  <si>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</si>
  <si>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</si>
  <si>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</si>
  <si>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</si>
  <si>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</si>
  <si>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</si>
  <si>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</si>
  <si>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</si>
  <si>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</si>
  <si>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</si>
  <si>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</si>
  <si>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</si>
  <si>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</si>
  <si>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</si>
  <si>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</si>
  <si>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</si>
  <si>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</si>
  <si>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</si>
  <si>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</si>
  <si>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</si>
  <si>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</si>
  <si>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</si>
  <si>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</si>
  <si>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</si>
  <si>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</si>
  <si>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</si>
  <si>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</si>
  <si>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</si>
  <si>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</si>
  <si>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</si>
  <si>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</si>
  <si>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</si>
  <si>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</si>
  <si>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</si>
  <si>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</si>
  <si>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</si>
  <si>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</si>
  <si>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</si>
  <si>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</si>
  <si>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</si>
  <si>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</si>
  <si>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</si>
  <si>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</si>
  <si>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</si>
  <si>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</si>
  <si>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</si>
  <si>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</si>
  <si>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</si>
  <si>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</si>
  <si>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</si>
  <si>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</si>
  <si>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</si>
  <si>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</si>
  <si>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</si>
  <si>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</si>
  <si>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</si>
  <si>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</si>
  <si>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</si>
  <si>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</si>
  <si>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</si>
  <si>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</si>
  <si>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</si>
  <si>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</si>
  <si>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</si>
  <si>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</si>
  <si>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</si>
  <si>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</si>
  <si>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</si>
  <si>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</si>
  <si>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</si>
  <si>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</si>
  <si>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</si>
  <si>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</si>
  <si>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</si>
  <si>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</si>
  <si>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</si>
  <si>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</si>
  <si>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</si>
  <si>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</si>
  <si>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</si>
  <si>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</si>
  <si>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</si>
  <si>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</si>
  <si>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</si>
  <si>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</si>
  <si>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</si>
  <si>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</si>
  <si>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</si>
  <si>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</si>
  <si>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</si>
  <si>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</si>
  <si>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</si>
  <si>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</si>
  <si>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</si>
  <si>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</si>
  <si>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</si>
  <si>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</si>
  <si>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</si>
  <si>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</si>
  <si>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</si>
  <si>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</si>
  <si>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</si>
  <si>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</si>
  <si>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</si>
  <si>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</si>
  <si>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</si>
  <si>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</si>
  <si>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</si>
  <si>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</si>
  <si>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</si>
  <si>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</si>
  <si>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</si>
  <si>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</si>
  <si>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</si>
  <si>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</si>
  <si>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</si>
  <si>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</si>
  <si>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</si>
  <si>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</si>
  <si>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</si>
  <si>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</si>
  <si>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</si>
  <si>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</si>
  <si>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</si>
  <si>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</si>
  <si>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</si>
  <si>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</si>
  <si>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</si>
  <si>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</si>
  <si>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</si>
  <si>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</si>
  <si>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</si>
  <si>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</si>
  <si>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</si>
  <si>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</si>
  <si>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</si>
  <si>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</si>
  <si>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</si>
  <si>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</si>
  <si>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</si>
  <si>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</si>
  <si>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</si>
  <si>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</si>
  <si>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</si>
  <si>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</si>
  <si>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</si>
  <si>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</si>
  <si>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</si>
  <si>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</si>
  <si>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</si>
  <si>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</si>
  <si>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</si>
  <si>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</si>
  <si>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</si>
  <si>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</si>
  <si>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</si>
  <si>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</si>
  <si>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</si>
  <si>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</si>
  <si>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</si>
  <si>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</si>
  <si>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</si>
  <si>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</si>
  <si>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</si>
  <si>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</si>
  <si>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</si>
  <si>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</si>
  <si>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</si>
  <si>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</si>
  <si>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</si>
  <si>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</si>
  <si>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</si>
  <si>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</si>
  <si>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</si>
  <si>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</si>
  <si>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</si>
  <si>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</si>
  <si>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</si>
  <si>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</si>
  <si>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</si>
  <si>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</si>
  <si>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</si>
  <si>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</si>
  <si>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</si>
  <si>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</si>
  <si>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</si>
  <si>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</si>
  <si>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</si>
  <si>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</si>
  <si>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</si>
  <si>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</si>
  <si>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</si>
  <si>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</si>
  <si>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</si>
  <si>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</si>
  <si>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</si>
  <si>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</si>
  <si>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</si>
  <si>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</si>
  <si>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</si>
  <si>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</si>
  <si>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</si>
  <si>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</si>
  <si>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</si>
  <si>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</si>
  <si>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</si>
  <si>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</si>
  <si>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</si>
  <si>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</si>
  <si>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</si>
  <si>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</si>
  <si>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</si>
  <si>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</si>
  <si>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</si>
  <si>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</si>
  <si>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</si>
  <si>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</si>
  <si>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</si>
  <si>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</si>
  <si>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</si>
  <si>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</si>
  <si>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</si>
  <si>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</si>
  <si>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</si>
  <si>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</si>
  <si>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</si>
  <si>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</si>
  <si>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</si>
  <si>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</si>
  <si>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</si>
  <si>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</si>
  <si>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</si>
  <si>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</si>
  <si>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</si>
  <si>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</si>
  <si>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</si>
  <si>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</si>
  <si>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</si>
  <si>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</si>
  <si>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</si>
  <si>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</si>
  <si>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</si>
  <si>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</si>
  <si>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</si>
  <si>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</si>
  <si>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</si>
  <si>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</si>
  <si>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</si>
  <si>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</si>
  <si>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</si>
  <si>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</si>
  <si>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</si>
  <si>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</si>
  <si>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</si>
  <si>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</si>
  <si>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</si>
  <si>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</si>
  <si>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</si>
  <si>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</si>
  <si>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</si>
  <si>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</si>
  <si>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</si>
  <si>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</si>
  <si>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</si>
  <si>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</si>
  <si>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</si>
  <si>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</si>
  <si>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</si>
  <si>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</si>
  <si>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</si>
  <si>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</si>
  <si>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</si>
  <si>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</si>
  <si>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</si>
  <si>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</si>
  <si>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</si>
  <si>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</si>
  <si>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</si>
  <si>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</si>
  <si>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</si>
  <si>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</si>
  <si>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</si>
  <si>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</si>
  <si>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</si>
  <si>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</si>
  <si>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</si>
  <si>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</si>
  <si>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</si>
  <si>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</si>
  <si>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</si>
  <si>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</si>
  <si>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</si>
  <si>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</si>
  <si>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</si>
  <si>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</si>
  <si>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</si>
  <si>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</si>
  <si>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</si>
  <si>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</si>
  <si>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</si>
  <si>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</si>
  <si>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</si>
  <si>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</si>
  <si>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</si>
  <si>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</si>
  <si>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</si>
  <si>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</si>
  <si>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</si>
  <si>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</si>
  <si>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</si>
  <si>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</si>
  <si>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</si>
  <si>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</si>
  <si>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</si>
  <si>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</si>
  <si>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</si>
  <si>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</si>
  <si>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</si>
  <si>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</si>
  <si>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</si>
  <si>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</si>
  <si>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</si>
  <si>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</si>
  <si>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</si>
  <si>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</si>
  <si>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</si>
  <si>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</si>
  <si>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</si>
  <si>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</si>
  <si>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</si>
  <si>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</si>
  <si>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</si>
  <si>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</si>
  <si>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</si>
  <si>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</si>
  <si>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</si>
  <si>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</si>
  <si>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</si>
  <si>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</si>
  <si>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</si>
  <si>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</si>
  <si>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</si>
  <si>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</si>
  <si>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</si>
  <si>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</si>
  <si>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</si>
  <si>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</si>
  <si>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</si>
  <si>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</si>
  <si>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</si>
  <si>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</si>
  <si>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</si>
  <si>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</si>
  <si>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</si>
  <si>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</si>
  <si>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</si>
  <si>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</si>
  <si>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</si>
  <si>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</si>
  <si>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</si>
  <si>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</si>
  <si>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</si>
  <si>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</si>
  <si>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</si>
  <si>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</si>
  <si>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</si>
  <si>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</si>
  <si>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</si>
  <si>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</si>
  <si>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</si>
  <si>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</si>
  <si>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</si>
  <si>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</si>
  <si>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</si>
  <si>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</si>
  <si>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</si>
  <si>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</si>
  <si>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</si>
  <si>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</si>
  <si>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</si>
  <si>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</si>
  <si>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</si>
  <si>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</si>
  <si>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</si>
  <si>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</si>
  <si>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</si>
  <si>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</si>
  <si>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</si>
  <si>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</si>
  <si>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</si>
  <si>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</si>
  <si>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</si>
  <si>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</si>
  <si>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</si>
  <si>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</si>
  <si>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</si>
  <si>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</si>
  <si>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</si>
  <si>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</si>
  <si>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</si>
  <si>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</si>
  <si>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</si>
  <si>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</si>
  <si>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</si>
  <si>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</si>
  <si>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</si>
  <si>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</si>
  <si>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</si>
  <si>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</si>
  <si>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</si>
  <si>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</si>
  <si>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</si>
  <si>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</si>
  <si>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</si>
  <si>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</si>
  <si>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</si>
  <si>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</si>
  <si>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</si>
  <si>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</si>
  <si>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</si>
  <si>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</si>
  <si>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</si>
  <si>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</si>
  <si>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</si>
  <si>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</si>
  <si>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</si>
  <si>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</si>
  <si>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</si>
  <si>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</si>
  <si>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</si>
  <si>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</si>
  <si>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</si>
  <si>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</si>
  <si>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</si>
  <si>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</si>
  <si>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</si>
  <si>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</si>
  <si>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</si>
  <si>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</si>
  <si>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</si>
  <si>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</si>
  <si>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</si>
  <si>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</si>
  <si>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</si>
  <si>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</si>
  <si>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</si>
  <si>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</si>
  <si>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</si>
  <si>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</si>
  <si>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</si>
  <si>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</si>
  <si>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</si>
  <si>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</si>
  <si>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</si>
  <si>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</si>
  <si>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</si>
  <si>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</si>
  <si>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</si>
  <si>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</si>
  <si>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</si>
  <si>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</si>
  <si>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</si>
  <si>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</si>
  <si>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</si>
  <si>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</si>
  <si>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</si>
  <si>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</si>
  <si>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</si>
  <si>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</si>
  <si>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</si>
  <si>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</si>
  <si>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</si>
  <si>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</si>
  <si>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</si>
  <si>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</si>
  <si>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</si>
  <si>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</si>
  <si>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</si>
  <si>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</si>
  <si>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</si>
  <si>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</si>
  <si>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</si>
  <si>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</si>
  <si>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</si>
  <si>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</si>
  <si>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</si>
  <si>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</si>
  <si>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</si>
  <si>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</si>
  <si>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</si>
  <si>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</si>
  <si>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</si>
  <si>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</si>
  <si>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</si>
  <si>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</si>
  <si>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</si>
  <si>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</si>
  <si>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</si>
  <si>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</si>
  <si>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</si>
  <si>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</si>
  <si>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</si>
  <si>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</si>
  <si>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</si>
  <si>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</si>
  <si>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</si>
  <si>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</si>
  <si>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</si>
  <si>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</si>
  <si>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</si>
  <si>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</si>
  <si>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</si>
  <si>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</si>
  <si>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</si>
  <si>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</si>
  <si>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</si>
  <si>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</si>
  <si>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</si>
  <si>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</si>
  <si>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</si>
  <si>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</si>
  <si>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</si>
  <si>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</si>
  <si>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</si>
  <si>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</si>
  <si>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</si>
  <si>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</si>
  <si>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</si>
  <si>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</si>
  <si>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</si>
  <si>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</si>
  <si>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</si>
  <si>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</si>
  <si>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</si>
  <si>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</si>
  <si>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</si>
  <si>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</si>
  <si>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</si>
  <si>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</si>
  <si>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</si>
  <si>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</si>
  <si>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</si>
  <si>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</si>
  <si>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</si>
  <si>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</si>
  <si>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</si>
  <si>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</si>
  <si>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</si>
  <si>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</si>
  <si>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</si>
  <si>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</si>
  <si>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</si>
  <si>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</si>
  <si>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</si>
  <si>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</si>
  <si>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</si>
  <si>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</si>
  <si>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</si>
  <si>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</si>
  <si>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</si>
  <si>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</si>
  <si>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</si>
  <si>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</si>
  <si>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</si>
  <si>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</si>
  <si>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</si>
  <si>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</si>
  <si>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</si>
  <si>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</si>
  <si>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</si>
  <si>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</si>
  <si>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</si>
  <si>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</si>
  <si>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</si>
  <si>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</si>
  <si>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</si>
  <si>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</si>
  <si>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</si>
  <si>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</si>
  <si>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</si>
  <si>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</si>
  <si>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</si>
  <si>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</si>
  <si>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</si>
  <si>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</si>
  <si>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</si>
  <si>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</si>
  <si>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</si>
  <si>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</si>
  <si>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</si>
  <si>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</si>
  <si>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</si>
  <si>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</si>
  <si>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</si>
  <si>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</si>
  <si>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</si>
  <si>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</si>
  <si>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</si>
  <si>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</si>
  <si>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</si>
  <si>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</si>
  <si>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</si>
  <si>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</si>
  <si>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</si>
  <si>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</si>
  <si>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</si>
  <si>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</si>
  <si>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</si>
  <si>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</si>
  <si>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</si>
  <si>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</si>
  <si>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</si>
  <si>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</si>
  <si>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</si>
  <si>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</si>
  <si>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</si>
  <si>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</si>
  <si>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</si>
  <si>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</si>
  <si>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</si>
  <si>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</si>
  <si>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</si>
  <si>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</si>
  <si>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</si>
  <si>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</si>
  <si>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</si>
  <si>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</si>
  <si>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</si>
  <si>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</si>
  <si>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</si>
  <si>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</si>
  <si>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</si>
  <si>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</si>
  <si>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</si>
  <si>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</si>
  <si>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</si>
  <si>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</si>
  <si>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</si>
  <si>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</si>
  <si>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</si>
  <si>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</si>
  <si>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</si>
  <si>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</si>
  <si>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</si>
  <si>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</si>
  <si>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</si>
  <si>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</si>
  <si>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</si>
  <si>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</si>
  <si>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</si>
  <si>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</si>
  <si>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</si>
  <si>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</si>
  <si>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</si>
  <si>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</si>
  <si>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</si>
  <si>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</si>
  <si>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</si>
  <si>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</si>
  <si>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</si>
  <si>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</si>
  <si>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</si>
  <si>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</si>
  <si>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</si>
  <si>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</si>
  <si>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</si>
  <si>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</si>
  <si>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</si>
  <si>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</si>
  <si>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</si>
  <si>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</si>
  <si>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</si>
  <si>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</si>
  <si>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</si>
  <si>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</si>
  <si>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</si>
  <si>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</si>
  <si>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</si>
  <si>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</si>
  <si>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</si>
  <si>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</si>
  <si>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</si>
  <si>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</si>
  <si>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</si>
  <si>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</si>
  <si>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</si>
  <si>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</si>
  <si>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</si>
  <si>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</si>
  <si>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</si>
  <si>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</si>
  <si>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</si>
  <si>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</si>
  <si>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</si>
  <si>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</si>
  <si>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</si>
  <si>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</si>
  <si>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</si>
  <si>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</si>
  <si>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</si>
  <si>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</si>
  <si>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</si>
  <si>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</si>
  <si>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</si>
  <si>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</si>
  <si>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</si>
  <si>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</si>
  <si>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</si>
  <si>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</si>
  <si>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</si>
  <si>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</si>
  <si>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</si>
  <si>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</si>
  <si>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</si>
  <si>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</si>
  <si>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</si>
  <si>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</si>
  <si>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</si>
  <si>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</si>
  <si>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</si>
  <si>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</si>
  <si>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</si>
  <si>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</si>
  <si>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</si>
  <si>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</si>
  <si>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</si>
  <si>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</si>
  <si>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</si>
  <si>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</si>
  <si>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</si>
  <si>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</si>
  <si>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</si>
  <si>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</si>
  <si>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</si>
  <si>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</si>
  <si>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</si>
  <si>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</si>
  <si>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</si>
  <si>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</si>
  <si>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</si>
  <si>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</si>
  <si>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</si>
  <si>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</si>
  <si>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</si>
  <si>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</si>
  <si>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</si>
  <si>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</si>
  <si>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</si>
  <si>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</si>
  <si>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</si>
  <si>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</si>
  <si>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</si>
  <si>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</si>
  <si>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</si>
  <si>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</si>
  <si>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</si>
  <si>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</si>
  <si>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</si>
  <si>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</si>
  <si>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</si>
  <si>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</si>
  <si>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</si>
  <si>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</si>
  <si>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</si>
  <si>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</si>
  <si>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</si>
  <si>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</si>
  <si>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</si>
  <si>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</si>
  <si>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</si>
  <si>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</si>
  <si>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</si>
  <si>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</si>
  <si>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</si>
  <si>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</si>
  <si>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</si>
  <si>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</si>
  <si>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</si>
  <si>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</si>
  <si>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</si>
  <si>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</si>
  <si>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</si>
  <si>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</si>
  <si>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</si>
  <si>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</si>
  <si>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</si>
  <si>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</si>
  <si>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</si>
  <si>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</si>
  <si>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</si>
  <si>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</si>
  <si>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</si>
  <si>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</si>
  <si>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</si>
  <si>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</si>
  <si>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</si>
  <si>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</si>
  <si>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</si>
  <si>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</si>
  <si>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</si>
  <si>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</si>
  <si>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</si>
  <si>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</si>
  <si>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</si>
  <si>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</si>
  <si>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</si>
  <si>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</si>
  <si>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</si>
  <si>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</si>
  <si>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</si>
  <si>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</si>
  <si>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</si>
  <si>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</si>
  <si>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</si>
  <si>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</si>
  <si>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</si>
  <si>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</si>
  <si>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</si>
  <si>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</si>
  <si>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</si>
  <si>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</si>
  <si>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</si>
  <si>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</si>
  <si>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</si>
  <si>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</si>
  <si>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</si>
  <si>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</si>
  <si>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</si>
  <si>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</si>
  <si>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</si>
  <si>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</si>
  <si>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</si>
  <si>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</si>
  <si>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</si>
  <si>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</si>
  <si>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</si>
  <si>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</si>
  <si>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</si>
  <si>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</si>
  <si>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</si>
  <si>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</si>
  <si>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</si>
  <si>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</si>
  <si>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</si>
  <si>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</si>
  <si>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</si>
  <si>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</si>
  <si>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</si>
  <si>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</si>
  <si>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</si>
  <si>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</si>
  <si>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</si>
  <si>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</si>
  <si>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</si>
  <si>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</si>
  <si>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</si>
  <si>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</si>
  <si>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</si>
  <si>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</si>
  <si>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</si>
  <si>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</si>
  <si>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</si>
  <si>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</si>
  <si>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</si>
  <si>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</si>
  <si>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</si>
  <si>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</si>
  <si>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</si>
  <si>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</si>
  <si>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</si>
  <si>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</si>
  <si>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</si>
  <si>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</si>
  <si>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</si>
  <si>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</si>
  <si>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</si>
  <si>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</si>
  <si>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</si>
  <si>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</si>
  <si>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</si>
  <si>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</si>
  <si>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</si>
  <si>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</si>
  <si>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</si>
  <si>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</si>
  <si>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</si>
  <si>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</si>
  <si>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</si>
  <si>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</si>
  <si>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</si>
  <si>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</si>
  <si>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</si>
  <si>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</si>
  <si>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</si>
  <si>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</si>
  <si>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</si>
  <si>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</si>
  <si>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</si>
  <si>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</si>
  <si>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</si>
  <si>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</si>
  <si>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</si>
  <si>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</si>
  <si>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</si>
  <si>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</si>
  <si>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</si>
  <si>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</si>
  <si>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</si>
  <si>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</si>
  <si>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</si>
  <si>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</si>
  <si>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</si>
  <si>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</si>
  <si>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</si>
  <si>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</si>
  <si>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</si>
  <si>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</si>
  <si>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</si>
  <si>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</si>
  <si>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</si>
  <si>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</si>
  <si>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</si>
  <si>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</si>
  <si>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</si>
  <si>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</si>
  <si>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</si>
  <si>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</si>
  <si>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</si>
  <si>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</si>
  <si>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</si>
  <si>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</si>
  <si>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</si>
  <si>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</si>
  <si>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</si>
  <si>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</si>
  <si>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</si>
  <si>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</si>
  <si>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</si>
  <si>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</si>
  <si>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</si>
  <si>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</si>
  <si>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</si>
  <si>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</si>
  <si>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</si>
  <si>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</si>
  <si>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</si>
  <si>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</si>
  <si>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</si>
  <si>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</si>
  <si>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</si>
  <si>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</si>
  <si>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</si>
  <si>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</si>
  <si>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</si>
  <si>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</si>
  <si>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</si>
  <si>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</si>
  <si>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</si>
  <si>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</si>
  <si>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</si>
  <si>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</si>
  <si>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</si>
  <si>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</si>
  <si>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</si>
  <si>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</si>
  <si>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</si>
  <si>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</si>
  <si>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</si>
  <si>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</si>
  <si>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</si>
  <si>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</si>
  <si>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</si>
  <si>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</si>
  <si>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</si>
  <si>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</si>
  <si>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</si>
  <si>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</si>
  <si>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</si>
  <si>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</si>
  <si>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</si>
  <si>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</si>
  <si>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</si>
  <si>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</si>
  <si>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</si>
  <si>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</si>
  <si>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</si>
  <si>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</si>
  <si>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</si>
  <si>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</si>
  <si>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</si>
  <si>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</si>
  <si>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</si>
  <si>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</si>
  <si>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</si>
  <si>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</si>
  <si>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</si>
  <si>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</si>
  <si>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</si>
  <si>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</si>
  <si>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</si>
  <si>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</si>
  <si>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</si>
  <si>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</si>
  <si>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</si>
  <si>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</si>
  <si>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</si>
  <si>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</si>
  <si>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</si>
  <si>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</si>
  <si>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</si>
  <si>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</si>
  <si>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</si>
  <si>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</si>
  <si>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</si>
  <si>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</si>
  <si>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</si>
  <si>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</si>
  <si>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</si>
  <si>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</si>
  <si>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</si>
  <si>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</si>
  <si>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</si>
  <si>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</si>
  <si>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</si>
  <si>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</si>
  <si>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</si>
  <si>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</si>
  <si>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</si>
  <si>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</si>
  <si>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</si>
  <si>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</si>
  <si>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</si>
  <si>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</si>
  <si>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</si>
  <si>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</si>
  <si>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</si>
  <si>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</si>
  <si>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</si>
  <si>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</si>
  <si>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</si>
  <si>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</si>
  <si>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</si>
  <si>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</si>
  <si>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</si>
  <si>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</si>
  <si>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</si>
  <si>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</si>
  <si>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</si>
  <si>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</si>
  <si>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</si>
  <si>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</si>
  <si>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</si>
  <si>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</si>
  <si>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</si>
  <si>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</si>
  <si>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</si>
  <si>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</si>
  <si>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</si>
  <si>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</si>
  <si>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</si>
  <si>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</si>
  <si>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</si>
  <si>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</si>
  <si>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</si>
  <si>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</si>
  <si>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</si>
  <si>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</si>
  <si>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</si>
  <si>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</si>
  <si>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</si>
  <si>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</si>
  <si>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</si>
  <si>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</si>
  <si>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</si>
  <si>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</si>
  <si>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</si>
  <si>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</si>
  <si>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</si>
  <si>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</si>
  <si>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</si>
  <si>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</si>
  <si>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</si>
  <si>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</si>
  <si>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</si>
  <si>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</si>
  <si>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</si>
  <si>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</si>
  <si>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</si>
  <si>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</si>
  <si>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</si>
  <si>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</si>
  <si>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</si>
  <si>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</si>
  <si>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</si>
  <si>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</si>
  <si>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</si>
  <si>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</si>
  <si>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</si>
  <si>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</si>
  <si>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</si>
  <si>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</si>
  <si>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</si>
  <si>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</si>
  <si>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</si>
  <si>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</si>
  <si>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</si>
  <si>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</si>
  <si>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</si>
  <si>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</si>
  <si>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</si>
  <si>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</si>
  <si>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</si>
  <si>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</si>
  <si>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</si>
  <si>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</si>
  <si>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</si>
  <si>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</si>
  <si>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</si>
  <si>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</si>
  <si>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</si>
  <si>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</si>
  <si>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</si>
  <si>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</si>
  <si>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</si>
  <si>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</si>
  <si>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</si>
  <si>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</si>
  <si>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</si>
  <si>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</si>
  <si>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</si>
  <si>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</si>
  <si>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</si>
  <si>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</si>
  <si>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</si>
  <si>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</si>
  <si>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</si>
  <si>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</si>
  <si>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</si>
  <si>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</si>
  <si>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</si>
  <si>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</si>
  <si>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</si>
  <si>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</si>
  <si>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</si>
  <si>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</si>
  <si>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</si>
  <si>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</si>
  <si>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</si>
  <si>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</si>
  <si>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</si>
  <si>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</si>
  <si>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</si>
  <si>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</si>
  <si>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</si>
  <si>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</si>
  <si>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</si>
  <si>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</si>
  <si>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</si>
  <si>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</si>
  <si>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</si>
  <si>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</si>
  <si>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</si>
  <si>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</si>
  <si>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</si>
  <si>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</si>
  <si>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</si>
  <si>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</si>
  <si>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</si>
  <si>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</si>
  <si>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</si>
  <si>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</si>
  <si>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</si>
  <si>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</si>
  <si>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</si>
  <si>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</si>
  <si>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</si>
  <si>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</si>
  <si>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</si>
  <si>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</si>
  <si>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</si>
  <si>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</si>
  <si>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</si>
  <si>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</si>
  <si>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</si>
  <si>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</si>
  <si>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</si>
  <si>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</si>
  <si>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</si>
  <si>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</si>
  <si>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</si>
  <si>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</si>
  <si>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</si>
  <si>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</si>
  <si>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</si>
  <si>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</si>
  <si>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</si>
  <si>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</si>
  <si>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</si>
  <si>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</si>
  <si>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</si>
  <si>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</si>
  <si>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</si>
  <si>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</si>
  <si>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</si>
  <si>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</si>
  <si>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</si>
  <si>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</si>
  <si>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</si>
  <si>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</si>
  <si>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</si>
  <si>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</si>
  <si>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</si>
  <si>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</si>
  <si>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</si>
  <si>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</si>
  <si>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</si>
  <si>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</si>
  <si>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</si>
  <si>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</si>
  <si>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</si>
  <si>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</si>
  <si>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</si>
  <si>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</si>
  <si>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</si>
  <si>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</si>
  <si>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</si>
  <si>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</si>
  <si>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</si>
  <si>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</si>
  <si>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</si>
  <si>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</si>
  <si>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</si>
  <si>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</si>
  <si>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</si>
  <si>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</si>
  <si>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</si>
  <si>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</si>
  <si>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</si>
  <si>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</si>
  <si>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</si>
  <si>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</si>
  <si>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</si>
  <si>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</si>
  <si>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</si>
  <si>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</si>
  <si>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</si>
  <si>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</si>
  <si>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</si>
  <si>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</si>
  <si>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</si>
  <si>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</si>
  <si>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</si>
  <si>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</si>
  <si>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</si>
  <si>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</si>
  <si>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</si>
  <si>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</si>
  <si>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</si>
  <si>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</si>
  <si>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</si>
  <si>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</si>
  <si>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</si>
  <si>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</si>
  <si>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</si>
  <si>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</si>
  <si>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</si>
  <si>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</si>
  <si>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</si>
  <si>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</si>
  <si>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</si>
  <si>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</si>
  <si>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</si>
  <si>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</si>
  <si>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</si>
  <si>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</si>
  <si>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</si>
  <si>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</si>
  <si>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</si>
  <si>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</si>
  <si>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</si>
  <si>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</si>
  <si>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</si>
  <si>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</si>
  <si>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</si>
  <si>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</si>
  <si>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</si>
  <si>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</si>
  <si>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</si>
  <si>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</si>
  <si>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</si>
  <si>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</si>
  <si>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</si>
  <si>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</si>
  <si>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</si>
  <si>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</si>
  <si>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</si>
  <si>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</si>
  <si>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</si>
  <si>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</si>
  <si>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</si>
  <si>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</si>
  <si>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</si>
  <si>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</si>
  <si>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</si>
  <si>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</si>
  <si>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</si>
  <si>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</si>
  <si>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</si>
  <si>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</si>
  <si>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</si>
  <si>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</si>
  <si>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</si>
  <si>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</si>
  <si>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</si>
  <si>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</si>
  <si>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</si>
  <si>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</si>
  <si>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</si>
  <si>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</si>
  <si>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</si>
  <si>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</si>
  <si>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</si>
  <si>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</si>
  <si>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</si>
  <si>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</si>
  <si>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</si>
  <si>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</si>
  <si>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</si>
  <si>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</si>
  <si>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</si>
  <si>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</si>
  <si>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</si>
  <si>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</si>
  <si>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</si>
  <si>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</si>
  <si>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</si>
  <si>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</si>
  <si>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</si>
  <si>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</si>
  <si>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</si>
  <si>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</si>
  <si>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</si>
  <si>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</si>
  <si>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</si>
  <si>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</si>
  <si>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</si>
  <si>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</si>
  <si>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</si>
  <si>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</si>
  <si>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</si>
  <si>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</si>
  <si>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</si>
  <si>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</si>
  <si>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</si>
  <si>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</si>
  <si>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</si>
  <si>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</si>
  <si>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</si>
  <si>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</si>
  <si>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</si>
  <si>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</si>
  <si>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</si>
  <si>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</si>
  <si>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</si>
  <si>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</si>
  <si>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</si>
  <si>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</si>
  <si>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</si>
  <si>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</si>
  <si>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</si>
  <si>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</si>
  <si>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</si>
  <si>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</si>
  <si>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</si>
  <si>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</si>
  <si>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</si>
  <si>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</si>
  <si>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</si>
  <si>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</si>
  <si>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</si>
  <si>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</si>
  <si>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</si>
  <si>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</si>
  <si>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</si>
  <si>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</si>
  <si>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</si>
  <si>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</si>
  <si>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</si>
  <si>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</si>
  <si>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</si>
  <si>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</si>
  <si>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</si>
  <si>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</si>
  <si>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</si>
  <si>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</si>
  <si>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</si>
  <si>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</si>
  <si>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</si>
  <si>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</si>
  <si>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</si>
  <si>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</si>
  <si>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</si>
  <si>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</si>
  <si>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</si>
  <si>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</si>
  <si>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</si>
  <si>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</si>
  <si>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</si>
  <si>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</si>
  <si>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</si>
  <si>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</si>
  <si>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</si>
  <si>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</si>
  <si>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</si>
  <si>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</si>
  <si>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</si>
  <si>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</si>
  <si>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</si>
  <si>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</si>
  <si>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</si>
  <si>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</si>
  <si>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</si>
  <si>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</si>
  <si>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</si>
  <si>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</si>
  <si>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</si>
  <si>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</si>
  <si>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</si>
  <si>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</si>
  <si>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</si>
  <si>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</si>
  <si>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</si>
  <si>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</si>
  <si>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</si>
  <si>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</si>
  <si>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</si>
  <si>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</si>
  <si>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</si>
  <si>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</si>
  <si>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</si>
  <si>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</si>
  <si>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</si>
  <si>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</si>
  <si>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</si>
  <si>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</si>
  <si>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</si>
  <si>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</si>
  <si>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</si>
  <si>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</si>
  <si>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</si>
  <si>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</si>
  <si>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</si>
  <si>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</si>
  <si>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</si>
  <si>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</si>
  <si>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</si>
  <si>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</si>
  <si>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</si>
  <si>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</si>
  <si>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</si>
  <si>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</si>
  <si>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</si>
  <si>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</si>
  <si>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</si>
  <si>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</si>
  <si>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</si>
  <si>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</si>
  <si>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</si>
  <si>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</si>
  <si>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</si>
  <si>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</si>
  <si>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</si>
  <si>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</si>
  <si>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</si>
  <si>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</si>
  <si>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</si>
  <si>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</si>
  <si>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</si>
  <si>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</si>
  <si>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</si>
  <si>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</si>
  <si>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</si>
  <si>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</si>
  <si>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</si>
  <si>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</si>
  <si>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</si>
  <si>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</si>
  <si>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</si>
  <si>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</si>
  <si>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</si>
  <si>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</si>
  <si>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</si>
  <si>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</si>
  <si>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</si>
  <si>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</si>
  <si>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</si>
  <si>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</si>
  <si>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</si>
  <si>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</si>
  <si>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</si>
  <si>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</si>
  <si>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</si>
  <si>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</si>
  <si>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</si>
  <si>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</si>
  <si>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</si>
  <si>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</si>
  <si>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</si>
  <si>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</si>
  <si>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</si>
  <si>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</si>
  <si>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</si>
  <si>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</si>
  <si>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</si>
  <si>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</si>
  <si>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</si>
  <si>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</si>
  <si>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</si>
  <si>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</si>
  <si>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</si>
  <si>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</si>
  <si>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</si>
  <si>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</si>
  <si>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</si>
  <si>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</si>
  <si>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</si>
  <si>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</si>
  <si>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</si>
  <si>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</si>
  <si>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</si>
  <si>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</si>
  <si>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</si>
  <si>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</si>
  <si>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</si>
  <si>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</si>
  <si>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</si>
  <si>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</si>
  <si>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</si>
  <si>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</si>
  <si>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</si>
  <si>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</si>
  <si>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</si>
  <si>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</si>
  <si>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</si>
  <si>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</si>
  <si>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</si>
  <si>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</si>
  <si>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</si>
  <si>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</si>
  <si>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</si>
  <si>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</si>
  <si>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</si>
  <si>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</si>
  <si>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</si>
  <si>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</si>
  <si>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</si>
  <si>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</si>
  <si>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</si>
  <si>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</si>
  <si>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</si>
  <si>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</si>
  <si>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</si>
  <si>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</si>
  <si>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</si>
  <si>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</si>
  <si>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</si>
  <si>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</si>
  <si>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</si>
  <si>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</si>
  <si>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</si>
  <si>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</si>
  <si>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</si>
  <si>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</si>
  <si>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</si>
  <si>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</si>
  <si>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</si>
  <si>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</si>
  <si>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</si>
  <si>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</si>
  <si>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</si>
  <si>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</si>
  <si>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</si>
  <si>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</si>
  <si>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</si>
  <si>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</si>
  <si>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</si>
  <si>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</si>
  <si>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</si>
  <si>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</si>
  <si>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</si>
  <si>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</si>
  <si>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</si>
  <si>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</si>
  <si>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</si>
  <si>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</si>
  <si>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</si>
  <si>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</si>
  <si>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</si>
  <si>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</si>
  <si>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</si>
  <si>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</si>
  <si>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</si>
  <si>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</si>
  <si>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</si>
  <si>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</si>
  <si>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</si>
  <si>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</si>
  <si>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</si>
  <si>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</si>
  <si>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</si>
  <si>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</si>
  <si>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</si>
  <si>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</si>
  <si>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</si>
  <si>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</si>
  <si>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</si>
  <si>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</si>
  <si>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</si>
  <si>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</si>
  <si>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</si>
  <si>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</si>
  <si>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</si>
  <si>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</si>
  <si>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</si>
  <si>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</si>
  <si>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</si>
  <si>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</si>
  <si>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</si>
  <si>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</si>
  <si>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</si>
  <si>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</si>
  <si>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</si>
  <si>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</si>
  <si>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</si>
  <si>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</si>
  <si>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</si>
  <si>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</si>
  <si>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</si>
  <si>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</si>
  <si>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</si>
  <si>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</si>
  <si>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</si>
  <si>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</si>
  <si>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</si>
  <si>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</si>
  <si>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</si>
  <si>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</si>
  <si>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</si>
  <si>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</si>
  <si>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</si>
  <si>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</si>
  <si>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</si>
  <si>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</si>
  <si>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</si>
  <si>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</si>
  <si>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</si>
  <si>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</si>
  <si>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</si>
  <si>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</si>
  <si>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</si>
  <si>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</si>
  <si>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</si>
  <si>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</si>
  <si>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</si>
  <si>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</si>
  <si>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</si>
  <si>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</si>
  <si>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</si>
  <si>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</si>
  <si>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</si>
  <si>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</si>
  <si>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</si>
  <si>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</si>
  <si>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</si>
  <si>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</si>
  <si>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</si>
  <si>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</si>
  <si>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</si>
  <si>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</si>
  <si>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</si>
  <si>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</si>
  <si>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</si>
  <si>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</si>
  <si>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</si>
  <si>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</si>
  <si>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</si>
  <si>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</si>
  <si>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</si>
  <si>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</si>
  <si>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</si>
  <si>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</si>
  <si>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</si>
  <si>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</si>
  <si>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</si>
  <si>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</si>
  <si>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</si>
  <si>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</si>
  <si>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</si>
  <si>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</si>
  <si>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</si>
  <si>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</si>
  <si>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</si>
  <si>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</si>
  <si>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</si>
  <si>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</si>
  <si>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</si>
  <si>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</si>
  <si>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</si>
  <si>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</si>
  <si>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</si>
  <si>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</si>
  <si>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</si>
  <si>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</si>
  <si>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</si>
  <si>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</si>
  <si>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</si>
  <si>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</si>
  <si>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</si>
  <si>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</si>
  <si>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</si>
  <si>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</si>
  <si>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</si>
  <si>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</si>
  <si>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</si>
  <si>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</si>
  <si>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</si>
  <si>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</si>
  <si>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</si>
  <si>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</si>
  <si>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</si>
  <si>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</si>
  <si>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</si>
  <si>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</si>
  <si>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</si>
  <si>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</si>
  <si>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</si>
  <si>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</si>
  <si>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</si>
  <si>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</si>
  <si>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</si>
  <si>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</si>
  <si>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</si>
  <si>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</si>
  <si>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</si>
  <si>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</si>
  <si>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</si>
  <si>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</si>
  <si>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</si>
  <si>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</si>
  <si>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</si>
  <si>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</si>
  <si>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</si>
  <si>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</si>
  <si>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</si>
  <si>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</si>
  <si>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</si>
  <si>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</si>
  <si>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</si>
  <si>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</si>
  <si>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</si>
  <si>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</si>
  <si>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</si>
  <si>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</si>
  <si>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</si>
  <si>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</si>
  <si>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</si>
  <si>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</si>
  <si>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</si>
  <si>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</si>
  <si>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</si>
  <si>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</si>
  <si>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</si>
  <si>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</si>
  <si>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</si>
  <si>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</si>
  <si>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</si>
  <si>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</si>
  <si>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</si>
  <si>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</si>
  <si>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</si>
  <si>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</si>
  <si>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</si>
  <si>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</si>
  <si>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</si>
  <si>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</si>
  <si>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</si>
  <si>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</si>
  <si>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</si>
  <si>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</si>
  <si>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</si>
  <si>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</si>
  <si>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</si>
  <si>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</si>
  <si>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</si>
  <si>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</si>
  <si>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</si>
  <si>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</si>
  <si>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</si>
  <si>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</si>
  <si>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</si>
  <si>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</si>
  <si>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</si>
  <si>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</si>
  <si>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</si>
  <si>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</si>
  <si>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</si>
  <si>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</si>
  <si>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</si>
  <si>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</si>
  <si>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</si>
  <si>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</si>
  <si>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</si>
  <si>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</si>
  <si>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</si>
  <si>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</si>
  <si>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</si>
  <si>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</si>
  <si>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</si>
  <si>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</si>
  <si>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</si>
  <si>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</si>
  <si>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</si>
  <si>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</si>
  <si>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</si>
  <si>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</si>
  <si>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</si>
  <si>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</si>
  <si>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</si>
  <si>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</si>
  <si>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</si>
  <si>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</si>
  <si>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</si>
  <si>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</si>
  <si>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</si>
  <si>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</si>
  <si>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</si>
  <si>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</si>
  <si>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</si>
  <si>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</si>
  <si>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</si>
  <si>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</si>
  <si>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</si>
  <si>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</si>
  <si>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</si>
  <si>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</si>
  <si>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</si>
  <si>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</si>
  <si>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</si>
  <si>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</si>
  <si>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</si>
  <si>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</si>
  <si>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</si>
  <si>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</si>
  <si>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</si>
  <si>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</si>
  <si>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</si>
  <si>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</si>
  <si>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</si>
  <si>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</si>
  <si>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</si>
  <si>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</si>
  <si>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</si>
  <si>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</si>
  <si>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</si>
  <si>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</si>
  <si>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</si>
  <si>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</si>
  <si>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</si>
  <si>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</si>
  <si>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</si>
  <si>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</si>
  <si>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</si>
  <si>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</si>
  <si>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</si>
  <si>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</si>
  <si>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</si>
  <si>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</si>
  <si>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</si>
  <si>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</si>
  <si>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</si>
  <si>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</si>
  <si>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</si>
  <si>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</si>
  <si>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</si>
  <si>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</si>
  <si>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</si>
  <si>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</si>
  <si>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</si>
  <si>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</si>
  <si>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</si>
  <si>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</si>
  <si>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</si>
  <si>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</si>
  <si>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</si>
  <si>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</si>
  <si>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</si>
  <si>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</si>
  <si>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</si>
  <si>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</si>
  <si>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</si>
  <si>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</si>
  <si>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</si>
  <si>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</si>
  <si>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</si>
  <si>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</si>
  <si>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</si>
  <si>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</si>
  <si>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</si>
  <si>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</si>
  <si>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</si>
  <si>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</si>
  <si>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</si>
  <si>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</si>
  <si>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</si>
  <si>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</si>
  <si>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</si>
  <si>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</si>
  <si>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</si>
  <si>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</si>
  <si>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</si>
  <si>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</si>
  <si>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</si>
  <si>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</si>
  <si>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</si>
  <si>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</si>
  <si>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</si>
  <si>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</si>
  <si>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</si>
  <si>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</si>
  <si>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</si>
  <si>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</si>
  <si>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</si>
  <si>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</si>
  <si>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</si>
  <si>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</si>
  <si>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</si>
  <si>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</si>
  <si>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</si>
  <si>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</si>
  <si>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</si>
  <si>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</si>
  <si>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</si>
  <si>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</si>
  <si>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</si>
  <si>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</si>
  <si>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</si>
  <si>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</si>
  <si>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</si>
  <si>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</si>
  <si>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</si>
  <si>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</si>
  <si>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</si>
  <si>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</si>
  <si>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</si>
  <si>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</si>
  <si>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</si>
  <si>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</si>
  <si>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</si>
  <si>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</si>
  <si>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</si>
  <si>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</si>
  <si>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</si>
  <si>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</si>
  <si>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</si>
  <si>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</si>
  <si>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</si>
  <si>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</si>
  <si>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</si>
  <si>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</si>
  <si>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</si>
  <si>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</si>
  <si>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</si>
  <si>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</si>
  <si>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</si>
  <si>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</si>
  <si>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</si>
  <si>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</si>
  <si>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</si>
  <si>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</si>
  <si>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</si>
  <si>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</si>
  <si>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</si>
  <si>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</si>
  <si>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</si>
  <si>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</si>
  <si>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</si>
  <si>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</si>
  <si>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</si>
  <si>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</si>
  <si>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</si>
  <si>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</si>
  <si>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</si>
  <si>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</si>
  <si>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</si>
  <si>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</si>
  <si>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</si>
  <si>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</si>
  <si>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</si>
  <si>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</si>
  <si>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</si>
  <si>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</si>
  <si>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</si>
  <si>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</si>
  <si>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</si>
  <si>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</si>
  <si>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</si>
  <si>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</si>
  <si>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</si>
  <si>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</si>
  <si>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</si>
  <si>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</si>
  <si>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</si>
  <si>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</si>
  <si>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</si>
  <si>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</si>
  <si>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</si>
  <si>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</si>
  <si>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</si>
  <si>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</si>
  <si>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</si>
  <si>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</si>
  <si>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</si>
  <si>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</si>
  <si>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</si>
  <si>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</si>
  <si>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</si>
  <si>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</si>
  <si>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</si>
  <si>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</si>
  <si>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</si>
  <si>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</si>
  <si>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</si>
  <si>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</si>
  <si>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</si>
  <si>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</si>
  <si>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</si>
  <si>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</si>
  <si>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</si>
  <si>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</si>
  <si>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</si>
  <si>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</si>
  <si>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</si>
  <si>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</si>
  <si>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</si>
  <si>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</si>
  <si>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</si>
  <si>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</si>
  <si>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</si>
  <si>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</si>
  <si>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</si>
  <si>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</si>
  <si>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</si>
  <si>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</si>
  <si>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</si>
  <si>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</si>
  <si>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</si>
  <si>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</si>
  <si>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</si>
  <si>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</si>
  <si>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</si>
  <si>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</si>
  <si>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</si>
  <si>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</si>
  <si>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</si>
  <si>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</si>
  <si>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</si>
  <si>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</si>
  <si>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</si>
  <si>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</si>
  <si>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</si>
  <si>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</si>
  <si>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</si>
  <si>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</si>
  <si>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</si>
  <si>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</si>
  <si>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</si>
  <si>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</si>
  <si>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</si>
  <si>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</si>
  <si>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</si>
  <si>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</si>
  <si>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</si>
  <si>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</si>
  <si>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</si>
  <si>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</si>
  <si>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</si>
  <si>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</si>
  <si>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</si>
  <si>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</si>
  <si>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</si>
  <si>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</si>
  <si>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</si>
  <si>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</si>
  <si>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</si>
  <si>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</si>
  <si>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</si>
  <si>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</si>
  <si>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</si>
  <si>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</si>
  <si>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</si>
  <si>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</si>
  <si>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</si>
  <si>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</si>
  <si>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</si>
  <si>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</si>
  <si>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</si>
  <si>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</si>
  <si>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</si>
  <si>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</si>
  <si>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</si>
  <si>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</si>
  <si>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</si>
  <si>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</si>
  <si>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</si>
  <si>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</si>
  <si>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</si>
  <si>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</si>
  <si>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</si>
  <si>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</si>
  <si>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</si>
  <si>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</si>
  <si>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</si>
  <si>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</si>
  <si>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</si>
  <si>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</si>
  <si>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</si>
  <si>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</si>
  <si>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</si>
  <si>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</si>
  <si>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</si>
  <si>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</si>
  <si>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</si>
  <si>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</si>
  <si>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</si>
  <si>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</si>
  <si>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</si>
  <si>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</si>
  <si>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</si>
  <si>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</si>
  <si>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</si>
  <si>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</si>
  <si>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</si>
  <si>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</si>
  <si>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</si>
  <si>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</si>
  <si>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</si>
  <si>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</si>
  <si>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</si>
  <si>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</si>
  <si>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</si>
  <si>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</si>
  <si>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</si>
  <si>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</si>
  <si>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</si>
  <si>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</si>
  <si>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</si>
  <si>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</si>
  <si>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</si>
  <si>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</si>
  <si>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</si>
  <si>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</si>
  <si>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</si>
  <si>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</si>
  <si>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</si>
  <si>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</si>
  <si>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</si>
  <si>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</si>
  <si>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</si>
  <si>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</si>
  <si>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</si>
  <si>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</si>
  <si>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</si>
  <si>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</si>
  <si>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</si>
  <si>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</si>
  <si>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</si>
  <si>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</si>
  <si>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</si>
  <si>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</si>
  <si>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</si>
  <si>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</si>
  <si>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</si>
  <si>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</si>
  <si>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</si>
  <si>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</si>
  <si>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</si>
  <si>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</si>
  <si>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</si>
  <si>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</si>
  <si>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</si>
  <si>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</si>
  <si>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</si>
  <si>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</si>
  <si>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</si>
  <si>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</si>
  <si>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</si>
  <si>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</si>
  <si>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</si>
  <si>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</si>
  <si>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</si>
  <si>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</si>
  <si>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</si>
  <si>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</si>
  <si>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</si>
  <si>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</si>
  <si>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</si>
  <si>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</si>
  <si>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</si>
  <si>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</si>
  <si>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</si>
  <si>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</si>
  <si>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</si>
  <si>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</si>
  <si>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</si>
  <si>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</si>
  <si>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</si>
  <si>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</si>
  <si>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</si>
  <si>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</si>
  <si>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</si>
  <si>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</si>
  <si>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</si>
  <si>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</si>
  <si>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</si>
  <si>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</si>
  <si>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</si>
  <si>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</si>
  <si>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</si>
  <si>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</si>
  <si>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</si>
  <si>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</si>
  <si>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</si>
  <si>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</si>
  <si>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</si>
  <si>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</si>
  <si>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</si>
  <si>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</si>
  <si>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</si>
  <si>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</si>
  <si>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</si>
  <si>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</si>
  <si>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</si>
  <si>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</si>
  <si>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</si>
  <si>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</si>
  <si>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</si>
  <si>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</si>
  <si>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</si>
  <si>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</si>
  <si>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</si>
  <si>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</si>
  <si>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</si>
  <si>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</si>
  <si>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</si>
  <si>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</si>
  <si>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</si>
  <si>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</si>
  <si>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</si>
  <si>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</si>
  <si>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</si>
  <si>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</si>
  <si>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</si>
  <si>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</si>
  <si>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</si>
  <si>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</si>
  <si>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</si>
  <si>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</si>
  <si>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</si>
  <si>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</si>
  <si>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</si>
  <si>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</si>
  <si>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</si>
  <si>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</si>
  <si>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</si>
  <si>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</si>
  <si>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</si>
  <si>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</si>
  <si>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</si>
  <si>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</si>
  <si>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</si>
  <si>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</si>
  <si>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</si>
  <si>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</si>
  <si>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</si>
  <si>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</si>
  <si>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</si>
  <si>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</si>
  <si>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</si>
  <si>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</si>
  <si>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</si>
  <si>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</si>
  <si>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</si>
  <si>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</si>
  <si>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</si>
  <si>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</si>
  <si>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</si>
  <si>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</si>
  <si>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</si>
  <si>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</si>
  <si>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</si>
  <si>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</si>
  <si>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</si>
  <si>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</si>
  <si>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</si>
  <si>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</si>
  <si>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</si>
  <si>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</si>
  <si>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</si>
  <si>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</si>
  <si>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</si>
  <si>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</si>
  <si>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</si>
  <si>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</si>
  <si>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</si>
  <si>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</si>
  <si>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</si>
  <si>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</si>
  <si>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</si>
  <si>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</si>
  <si>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</si>
  <si>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</si>
  <si>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</si>
  <si>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</si>
  <si>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</si>
  <si>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</si>
  <si>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</si>
  <si>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</si>
  <si>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</si>
  <si>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</si>
  <si>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</si>
  <si>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</si>
  <si>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</si>
  <si>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</si>
  <si>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</si>
  <si>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</si>
  <si>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</si>
  <si>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</si>
  <si>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</si>
  <si>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</si>
  <si>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</si>
  <si>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</si>
  <si>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</si>
  <si>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</si>
  <si>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</si>
  <si>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</si>
  <si>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</si>
  <si>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</si>
  <si>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</si>
  <si>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</si>
  <si>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</si>
  <si>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</si>
  <si>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</si>
  <si>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</si>
  <si>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</si>
  <si>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</si>
  <si>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</si>
  <si>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</si>
  <si>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</si>
  <si>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</si>
  <si>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</si>
  <si>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</si>
  <si>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</si>
  <si>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</si>
  <si>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</si>
  <si>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</si>
  <si>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</si>
  <si>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</si>
  <si>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</si>
  <si>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</si>
  <si>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</si>
  <si>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</si>
  <si>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</si>
  <si>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</si>
  <si>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</si>
  <si>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</si>
  <si>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</si>
  <si>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</si>
  <si>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</si>
  <si>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</si>
  <si>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</si>
  <si>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</si>
  <si>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</si>
  <si>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</si>
  <si>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</si>
  <si>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</si>
  <si>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</si>
  <si>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</si>
  <si>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</si>
  <si>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</si>
  <si>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</si>
  <si>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</si>
  <si>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</si>
  <si>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</si>
  <si>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</si>
  <si>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</si>
  <si>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</si>
  <si>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</si>
  <si>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</si>
  <si>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</si>
  <si>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</si>
  <si>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</si>
  <si>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</si>
  <si>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</si>
  <si>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</si>
  <si>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</si>
  <si>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</si>
  <si>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</si>
  <si>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</si>
  <si>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</si>
  <si>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</si>
  <si>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</si>
  <si>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</si>
  <si>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</si>
  <si>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</si>
  <si>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</si>
  <si>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</si>
  <si>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</si>
  <si>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</si>
  <si>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</si>
  <si>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</si>
  <si>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</si>
  <si>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</si>
  <si>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</si>
  <si>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</si>
  <si>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</si>
  <si>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</si>
  <si>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</si>
  <si>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</si>
  <si>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</si>
  <si>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</si>
  <si>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</si>
  <si>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</si>
  <si>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</si>
  <si>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</si>
  <si>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</si>
  <si>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</si>
  <si>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</si>
  <si>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</si>
  <si>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</si>
  <si>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</si>
  <si>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</si>
  <si>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</si>
  <si>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</si>
  <si>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</si>
  <si>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</si>
  <si>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</si>
  <si>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</si>
  <si>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</si>
  <si>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</si>
  <si>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</si>
  <si>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</si>
  <si>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</si>
  <si>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</si>
  <si>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</si>
  <si>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</si>
  <si>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</si>
  <si>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</si>
  <si>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</si>
  <si>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</si>
  <si>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</si>
  <si>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</si>
  <si>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</si>
  <si>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</si>
  <si>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</si>
  <si>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</si>
  <si>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</si>
  <si>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</si>
  <si>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</si>
  <si>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</si>
  <si>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</si>
  <si>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</si>
  <si>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</si>
  <si>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</si>
  <si>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</si>
  <si>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</si>
  <si>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</si>
  <si>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</si>
  <si>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</si>
  <si>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</si>
  <si>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</si>
  <si>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</si>
  <si>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</si>
  <si>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</si>
  <si>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</si>
  <si>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</si>
  <si>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</si>
  <si>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</si>
  <si>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</si>
  <si>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</si>
  <si>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</si>
  <si>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</si>
  <si>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</si>
  <si>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</si>
  <si>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</si>
  <si>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</si>
  <si>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</si>
  <si>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</si>
  <si>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</si>
  <si>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</si>
  <si>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</si>
  <si>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</si>
  <si>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</si>
  <si>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</si>
  <si>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</si>
  <si>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</si>
  <si>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</si>
  <si>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</si>
  <si>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</si>
  <si>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</si>
  <si>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</si>
  <si>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</si>
  <si>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</si>
  <si>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</si>
  <si>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</si>
  <si>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</si>
  <si>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</si>
  <si>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</si>
  <si>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</si>
  <si>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</si>
  <si>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</si>
  <si>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</si>
  <si>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</si>
  <si>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</si>
  <si>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</si>
  <si>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</si>
  <si>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</si>
  <si>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</si>
  <si>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</si>
  <si>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</si>
  <si>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</si>
  <si>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</si>
  <si>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</si>
  <si>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</si>
  <si>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</si>
  <si>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</si>
  <si>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</si>
  <si>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</si>
  <si>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</si>
  <si>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</si>
  <si>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</si>
  <si>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</si>
  <si>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</si>
  <si>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</si>
  <si>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</si>
  <si>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</si>
  <si>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</si>
  <si>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</si>
  <si>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</si>
  <si>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</si>
  <si>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</si>
  <si>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</si>
  <si>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</si>
  <si>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</si>
  <si>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</si>
  <si>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</si>
  <si>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</si>
  <si>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</si>
  <si>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</si>
  <si>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</si>
  <si>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</si>
  <si>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</si>
  <si>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</si>
  <si>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</si>
  <si>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</si>
  <si>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</si>
  <si>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</si>
  <si>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</si>
  <si>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</si>
  <si>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</si>
  <si>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</si>
  <si>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</si>
  <si>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</si>
  <si>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</si>
  <si>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</si>
  <si>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</si>
  <si>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</si>
  <si>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</si>
  <si>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</si>
  <si>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</si>
  <si>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</si>
  <si>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</si>
  <si>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</si>
  <si>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</si>
  <si>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</si>
  <si>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</si>
  <si>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</si>
  <si>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</si>
  <si>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</si>
  <si>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</si>
  <si>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</si>
  <si>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</si>
  <si>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</si>
  <si>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</si>
  <si>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</si>
  <si>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</si>
  <si>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</si>
  <si>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</si>
  <si>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</si>
  <si>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</si>
  <si>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</si>
  <si>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</si>
  <si>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</si>
  <si>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</si>
  <si>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</si>
  <si>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</si>
  <si>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</si>
  <si>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</si>
  <si>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</si>
  <si>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</si>
  <si>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</si>
  <si>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</si>
  <si>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</si>
  <si>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</si>
  <si>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</si>
  <si>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</si>
  <si>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</si>
  <si>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</si>
  <si>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</si>
  <si>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</si>
  <si>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</si>
  <si>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</si>
  <si>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</si>
  <si>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</si>
  <si>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</si>
  <si>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</si>
  <si>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</si>
  <si>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</si>
  <si>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</si>
  <si>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</si>
  <si>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</si>
  <si>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</si>
  <si>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</si>
  <si>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</si>
  <si>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</si>
  <si>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</si>
  <si>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</si>
  <si>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</si>
  <si>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</si>
  <si>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</si>
  <si>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</si>
  <si>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</si>
  <si>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</si>
  <si>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</si>
  <si>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</si>
  <si>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</si>
  <si>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</si>
  <si>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</si>
  <si>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</si>
  <si>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</si>
  <si>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</si>
  <si>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</si>
  <si>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</si>
  <si>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</si>
  <si>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</si>
  <si>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</si>
  <si>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</si>
  <si>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</si>
  <si>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</si>
  <si>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</si>
  <si>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</si>
  <si>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</si>
  <si>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</si>
  <si>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</si>
  <si>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</si>
  <si>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</si>
  <si>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</si>
  <si>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</si>
  <si>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</si>
  <si>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</si>
  <si>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</si>
  <si>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</si>
  <si>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</si>
  <si>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</si>
  <si>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</si>
  <si>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</si>
  <si>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</si>
  <si>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</si>
  <si>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</si>
  <si>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</si>
  <si>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</si>
  <si>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</si>
  <si>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</si>
  <si>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</si>
  <si>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</si>
  <si>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</si>
  <si>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</si>
  <si>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</si>
  <si>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</si>
  <si>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</si>
  <si>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</si>
  <si>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</si>
  <si>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</si>
  <si>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</si>
  <si>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</si>
  <si>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</si>
  <si>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</si>
  <si>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</si>
  <si>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</si>
  <si>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</si>
  <si>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</si>
  <si>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</si>
  <si>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</si>
  <si>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</si>
  <si>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</si>
  <si>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</si>
  <si>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</si>
  <si>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</si>
  <si>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</si>
  <si>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</si>
  <si>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</si>
  <si>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</si>
  <si>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</si>
  <si>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</si>
  <si>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</si>
  <si>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</si>
  <si>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</si>
  <si>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</si>
  <si>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</si>
  <si>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</si>
  <si>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</si>
  <si>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</si>
  <si>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</si>
  <si>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</si>
  <si>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</si>
  <si>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</si>
  <si>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</si>
  <si>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</si>
  <si>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</si>
  <si>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</si>
  <si>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</si>
  <si>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</si>
  <si>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</si>
  <si>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</si>
  <si>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</si>
  <si>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</si>
  <si>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</si>
  <si>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</si>
  <si>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</si>
  <si>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</si>
  <si>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</si>
  <si>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</si>
  <si>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</si>
  <si>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</si>
  <si>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</si>
  <si>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</si>
  <si>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</si>
  <si>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</si>
  <si>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</si>
  <si>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</si>
  <si>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</si>
  <si>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</si>
  <si>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</si>
  <si>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</si>
  <si>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</si>
  <si>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</si>
  <si>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</si>
  <si>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</si>
  <si>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</si>
  <si>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</si>
  <si>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</si>
  <si>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</si>
  <si>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</si>
  <si>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</si>
  <si>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</si>
  <si>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</si>
  <si>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</si>
  <si>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</si>
  <si>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</si>
  <si>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</si>
  <si>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</si>
  <si>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</si>
  <si>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</si>
  <si>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</si>
  <si>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</si>
  <si>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</si>
  <si>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</si>
  <si>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</si>
  <si>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</si>
  <si>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</si>
  <si>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</si>
  <si>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</si>
  <si>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</si>
  <si>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</si>
  <si>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</si>
  <si>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</si>
  <si>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</si>
  <si>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</si>
  <si>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</si>
  <si>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</si>
  <si>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</si>
  <si>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</si>
  <si>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</si>
  <si>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</si>
  <si>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</si>
  <si>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</si>
  <si>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</si>
  <si>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</si>
  <si>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</si>
  <si>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</si>
  <si>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</si>
  <si>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</si>
  <si>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</si>
  <si>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</si>
  <si>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</si>
  <si>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</si>
  <si>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</si>
  <si>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</si>
  <si>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</si>
  <si>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</si>
  <si>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</si>
  <si>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</si>
  <si>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</si>
  <si>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</si>
  <si>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</si>
  <si>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</si>
  <si>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</si>
  <si>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</si>
  <si>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</si>
  <si>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</si>
  <si>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</si>
  <si>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</si>
  <si>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</si>
  <si>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</si>
  <si>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</si>
  <si>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</si>
  <si>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</si>
  <si>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</si>
  <si>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</si>
  <si>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</si>
  <si>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</si>
  <si>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</si>
  <si>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</si>
  <si>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</si>
  <si>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</si>
  <si>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</si>
  <si>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</si>
  <si>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</si>
  <si>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</si>
  <si>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</si>
  <si>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</si>
  <si>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</si>
  <si>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</si>
  <si>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</si>
  <si>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</si>
  <si>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</si>
  <si>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</si>
  <si>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</si>
  <si>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</si>
  <si>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</si>
  <si>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</si>
  <si>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</si>
  <si>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</si>
  <si>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</si>
  <si>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</si>
  <si>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</si>
  <si>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</si>
  <si>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</si>
  <si>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</si>
  <si>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</si>
  <si>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</si>
  <si>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</si>
  <si>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</si>
  <si>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</si>
  <si>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</si>
  <si>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</si>
  <si>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</si>
  <si>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</si>
  <si>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</si>
  <si>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</si>
  <si>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</si>
  <si>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</si>
  <si>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</si>
  <si>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</si>
  <si>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</si>
  <si>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</si>
  <si>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</si>
  <si>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</si>
  <si>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</si>
  <si>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</si>
  <si>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</si>
  <si>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</si>
  <si>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</si>
  <si>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</si>
  <si>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</si>
  <si>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</si>
  <si>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</si>
  <si>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</si>
  <si>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</si>
  <si>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</si>
  <si>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</si>
  <si>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</si>
  <si>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</si>
  <si>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</si>
  <si>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</si>
  <si>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</si>
  <si>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</si>
  <si>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</si>
  <si>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</si>
  <si>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</si>
  <si>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</si>
  <si>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</si>
  <si>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</si>
  <si>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</si>
  <si>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</si>
  <si>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</si>
  <si>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</si>
  <si>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</si>
  <si>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</si>
  <si>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</si>
  <si>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</si>
  <si>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</si>
  <si>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</si>
  <si>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</si>
  <si>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</si>
  <si>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</si>
  <si>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</si>
  <si>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</si>
  <si>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</si>
  <si>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</si>
  <si>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</si>
  <si>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</si>
  <si>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</si>
  <si>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</si>
  <si>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</si>
  <si>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</si>
  <si>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</si>
  <si>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</si>
  <si>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</si>
  <si>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</si>
  <si>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</si>
  <si>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</si>
  <si>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</si>
  <si>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</si>
  <si>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</si>
  <si>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</si>
  <si>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</si>
  <si>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</si>
  <si>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</si>
  <si>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</si>
  <si>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</si>
  <si>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</si>
  <si>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</si>
  <si>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</si>
  <si>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</si>
  <si>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</si>
  <si>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</si>
  <si>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</si>
  <si>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</si>
  <si>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</si>
  <si>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</si>
  <si>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</si>
  <si>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</si>
  <si>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</si>
  <si>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</si>
  <si>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</si>
  <si>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</si>
  <si>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</si>
  <si>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</si>
  <si>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</si>
  <si>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</si>
  <si>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</si>
  <si>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</si>
  <si>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</si>
  <si>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</si>
  <si>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</si>
  <si>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</si>
  <si>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</si>
  <si>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</si>
  <si>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</si>
  <si>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</si>
  <si>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</si>
  <si>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</si>
  <si>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</si>
  <si>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</si>
  <si>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</si>
  <si>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</si>
  <si>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</si>
  <si>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</si>
  <si>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</si>
  <si>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</si>
  <si>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</si>
  <si>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</si>
  <si>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</si>
  <si>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</si>
  <si>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</si>
  <si>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</si>
  <si>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</si>
  <si>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</si>
  <si>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</si>
  <si>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</si>
  <si>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</si>
  <si>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</si>
  <si>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</si>
  <si>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</si>
  <si>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</si>
  <si>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</si>
  <si>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</si>
  <si>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</si>
  <si>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</si>
  <si>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</si>
  <si>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</si>
  <si>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</si>
  <si>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</si>
  <si>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</si>
  <si>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</si>
  <si>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</si>
  <si>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</si>
  <si>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</si>
  <si>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</si>
  <si>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</si>
  <si>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</si>
  <si>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</si>
  <si>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</si>
  <si>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</si>
  <si>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</si>
  <si>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</si>
  <si>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</si>
  <si>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</si>
  <si>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</si>
  <si>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</si>
  <si>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</si>
  <si>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</si>
  <si>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</si>
  <si>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</si>
  <si>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</si>
  <si>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</si>
  <si>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</si>
  <si>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</si>
  <si>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</si>
  <si>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</si>
  <si>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</si>
  <si>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</si>
  <si>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</si>
  <si>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</si>
  <si>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</si>
  <si>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</si>
  <si>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</si>
  <si>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</si>
  <si>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</si>
  <si>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</si>
  <si>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</si>
  <si>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</si>
  <si>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</si>
  <si>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</si>
  <si>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</si>
  <si>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</si>
  <si>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</si>
  <si>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</si>
  <si>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</si>
  <si>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</si>
  <si>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</si>
  <si>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</si>
  <si>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</si>
  <si>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</si>
  <si>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</si>
  <si>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</si>
  <si>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</si>
  <si>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</si>
  <si>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</si>
  <si>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</si>
  <si>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</si>
  <si>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</si>
  <si>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</si>
  <si>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</si>
  <si>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</si>
  <si>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</si>
  <si>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</si>
  <si>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</si>
  <si>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</si>
  <si>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</si>
  <si>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</si>
  <si>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</si>
  <si>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</si>
  <si>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</si>
  <si>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</si>
  <si>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</si>
  <si>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</si>
  <si>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</si>
  <si>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</si>
  <si>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</si>
  <si>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</si>
  <si>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</si>
  <si>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</si>
  <si>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</si>
  <si>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</si>
  <si>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</si>
  <si>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</si>
  <si>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</si>
  <si>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</si>
  <si>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</si>
  <si>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</si>
  <si>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</si>
  <si>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</si>
  <si>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</si>
  <si>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</si>
  <si>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</si>
  <si>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</si>
  <si>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</si>
  <si>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</si>
  <si>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</si>
  <si>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</si>
  <si>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</si>
  <si>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</si>
  <si>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</si>
  <si>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</si>
  <si>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</si>
  <si>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</si>
  <si>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</si>
  <si>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</si>
  <si>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</si>
  <si>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</si>
  <si>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</si>
  <si>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</si>
  <si>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</si>
  <si>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</si>
  <si>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</si>
  <si>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</si>
  <si>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</si>
  <si>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</si>
  <si>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</si>
  <si>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</si>
  <si>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</si>
  <si>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</si>
  <si>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</si>
  <si>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</si>
  <si>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</si>
  <si>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</si>
  <si>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</si>
  <si>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</si>
  <si>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</si>
  <si>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</si>
  <si>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</si>
  <si>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</si>
  <si>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</si>
  <si>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</si>
  <si>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</si>
  <si>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</si>
  <si>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</si>
  <si>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</si>
  <si>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</si>
  <si>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</si>
  <si>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</si>
  <si>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</si>
  <si>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</si>
  <si>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</si>
  <si>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</si>
  <si>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</si>
  <si>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</si>
  <si>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</si>
  <si>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</si>
  <si>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</si>
  <si>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</si>
  <si>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</si>
  <si>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</si>
  <si>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</si>
  <si>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</si>
  <si>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</si>
  <si>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</si>
  <si>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</si>
  <si>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</si>
  <si>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</si>
  <si>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</si>
  <si>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</si>
  <si>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</si>
  <si>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</si>
  <si>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</si>
  <si>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</si>
  <si>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</si>
  <si>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</si>
  <si>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</si>
  <si>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</si>
  <si>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</si>
  <si>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</si>
  <si>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</si>
  <si>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</si>
  <si>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</si>
  <si>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</si>
  <si>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</si>
  <si>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</si>
  <si>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</si>
  <si>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</si>
  <si>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</si>
  <si>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</si>
  <si>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</si>
  <si>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</si>
  <si>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</si>
  <si>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</si>
  <si>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</si>
  <si>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</si>
  <si>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</si>
  <si>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</si>
  <si>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</si>
  <si>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</si>
  <si>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</si>
  <si>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</si>
  <si>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</si>
  <si>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</si>
  <si>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</si>
  <si>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</si>
  <si>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</si>
  <si>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</si>
  <si>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</si>
  <si>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</si>
  <si>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</si>
  <si>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</si>
  <si>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</si>
  <si>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</si>
  <si>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</si>
  <si>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</si>
  <si>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</si>
  <si>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</si>
  <si>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</si>
  <si>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</si>
  <si>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</si>
  <si>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</si>
  <si>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</si>
  <si>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</si>
  <si>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</si>
  <si>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</si>
  <si>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</si>
  <si>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</si>
  <si>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</si>
  <si>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</si>
  <si>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</si>
  <si>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</si>
  <si>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</si>
  <si>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</si>
  <si>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</si>
  <si>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</si>
  <si>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</si>
  <si>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</si>
  <si>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</si>
  <si>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</si>
  <si>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</si>
  <si>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</si>
  <si>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</si>
  <si>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</si>
  <si>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</si>
  <si>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</si>
  <si>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</si>
  <si>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</si>
  <si>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</si>
  <si>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</si>
  <si>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</si>
  <si>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</si>
  <si>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</si>
  <si>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</si>
  <si>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</si>
  <si>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</si>
  <si>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</si>
  <si>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</si>
  <si>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</si>
  <si>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</si>
  <si>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</si>
  <si>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</si>
  <si>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</si>
  <si>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</si>
  <si>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</si>
  <si>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</si>
  <si>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</si>
  <si>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</si>
  <si>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</si>
  <si>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</si>
  <si>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</si>
  <si>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</si>
  <si>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</si>
  <si>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</si>
  <si>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</si>
  <si>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</si>
  <si>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</si>
  <si>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</si>
  <si>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</si>
  <si>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</si>
  <si>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</si>
  <si>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</si>
  <si>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</si>
  <si>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</si>
  <si>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</si>
  <si>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</si>
  <si>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</si>
  <si>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</si>
  <si>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</si>
  <si>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</si>
  <si>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</si>
  <si>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</si>
  <si>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</si>
  <si>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</si>
  <si>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</si>
  <si>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</si>
  <si>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</si>
  <si>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</si>
  <si>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</si>
  <si>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</si>
  <si>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</si>
  <si>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</si>
  <si>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</si>
  <si>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</si>
  <si>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</si>
  <si>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</si>
  <si>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</si>
  <si>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</si>
  <si>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</si>
  <si>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</si>
  <si>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</si>
  <si>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</si>
  <si>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</si>
  <si>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</si>
  <si>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</si>
  <si>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</si>
  <si>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</si>
  <si>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</si>
  <si>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</si>
  <si>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</si>
  <si>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</si>
  <si>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</si>
  <si>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</si>
  <si>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</si>
  <si>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</si>
  <si>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</si>
  <si>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</si>
  <si>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</si>
  <si>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</si>
  <si>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</si>
  <si>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</si>
  <si>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</si>
  <si>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</si>
  <si>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</si>
  <si>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</si>
  <si>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</si>
  <si>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</si>
  <si>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</si>
  <si>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</si>
  <si>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</si>
  <si>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</si>
  <si>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</si>
  <si>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</si>
  <si>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</si>
  <si>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</si>
  <si>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</si>
  <si>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</si>
  <si>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</si>
  <si>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</si>
  <si>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</si>
  <si>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</si>
  <si>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</si>
  <si>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</si>
  <si>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</si>
  <si>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</si>
  <si>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</si>
  <si>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</si>
  <si>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</si>
  <si>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</si>
  <si>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</si>
  <si>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</si>
  <si>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</si>
  <si>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</si>
  <si>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</si>
  <si>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</si>
  <si>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</si>
  <si>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</si>
  <si>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</si>
  <si>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</si>
  <si>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</si>
  <si>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</si>
  <si>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</si>
  <si>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</si>
  <si>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</si>
  <si>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</si>
  <si>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</si>
  <si>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</si>
  <si>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</si>
  <si>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</si>
  <si>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</si>
  <si>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</si>
  <si>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</si>
  <si>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</si>
  <si>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</si>
  <si>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</si>
  <si>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</si>
  <si>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</si>
  <si>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</si>
  <si>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</si>
  <si>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</si>
  <si>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</si>
  <si>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</si>
  <si>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</si>
  <si>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</si>
  <si>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</si>
  <si>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</si>
  <si>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</si>
  <si>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</si>
  <si>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</si>
  <si>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</si>
  <si>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</si>
  <si>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</si>
  <si>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</si>
  <si>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</si>
  <si>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</si>
  <si>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</si>
  <si>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</si>
  <si>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</si>
  <si>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</si>
  <si>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</si>
  <si>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</si>
  <si>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</si>
  <si>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</si>
  <si>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</si>
  <si>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</si>
  <si>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</si>
  <si>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</si>
  <si>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</si>
  <si>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</si>
  <si>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</si>
  <si>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</si>
  <si>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</si>
  <si>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</si>
  <si>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</si>
  <si>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</si>
  <si>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</si>
  <si>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</si>
  <si>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</si>
  <si>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</si>
  <si>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</si>
  <si>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</si>
  <si>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</si>
  <si>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</si>
  <si>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</si>
  <si>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</si>
  <si>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</si>
  <si>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</si>
  <si>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</si>
  <si>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</si>
  <si>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</si>
  <si>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</si>
  <si>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</si>
  <si>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</si>
  <si>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</si>
  <si>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</si>
  <si>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</si>
  <si>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</si>
  <si>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</si>
  <si>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</si>
  <si>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</si>
  <si>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</si>
  <si>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</si>
  <si>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</si>
  <si>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</si>
  <si>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</si>
  <si>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</si>
  <si>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</si>
  <si>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</si>
  <si>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</si>
  <si>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</si>
  <si>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</si>
  <si>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</si>
  <si>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</si>
  <si>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</si>
  <si>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</si>
  <si>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</si>
  <si>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</si>
  <si>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</si>
  <si>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</si>
  <si>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</si>
  <si>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</si>
  <si>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</si>
  <si>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</si>
  <si>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</si>
  <si>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</si>
  <si>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</si>
  <si>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</si>
  <si>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</si>
  <si>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</si>
  <si>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</si>
  <si>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</si>
  <si>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</si>
  <si>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</si>
  <si>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</si>
  <si>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</si>
  <si>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</si>
  <si>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</si>
  <si>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</si>
  <si>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</si>
  <si>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</si>
  <si>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</si>
  <si>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</si>
  <si>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</si>
  <si>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</si>
  <si>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</si>
  <si>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</si>
  <si>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</si>
  <si>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</si>
  <si>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</si>
  <si>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</si>
  <si>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</si>
  <si>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</si>
  <si>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</si>
  <si>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</si>
  <si>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</si>
  <si>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</si>
  <si>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</si>
  <si>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</si>
  <si>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</si>
  <si>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</si>
  <si>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</si>
  <si>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</si>
  <si>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</si>
  <si>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</si>
  <si>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</si>
  <si>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</si>
  <si>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</si>
  <si>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</si>
  <si>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</si>
  <si>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</si>
  <si>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</si>
  <si>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</si>
  <si>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</si>
  <si>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</si>
  <si>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</si>
  <si>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</si>
  <si>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</si>
  <si>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</si>
  <si>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</si>
  <si>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</si>
  <si>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</si>
  <si>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</si>
  <si>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</si>
  <si>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</si>
  <si>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</si>
  <si>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</si>
  <si>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</si>
  <si>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</si>
  <si>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</si>
  <si>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</si>
  <si>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</si>
  <si>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</si>
  <si>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</si>
  <si>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</si>
  <si>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</si>
  <si>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</si>
  <si>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</si>
  <si>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</si>
  <si>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</si>
  <si>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</si>
  <si>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</si>
  <si>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</si>
  <si>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</si>
  <si>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</si>
  <si>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</si>
  <si>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</si>
  <si>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</si>
  <si>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</si>
  <si>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</si>
  <si>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</si>
  <si>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</si>
  <si>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</si>
  <si>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</si>
  <si>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</si>
  <si>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</si>
  <si>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</si>
  <si>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</si>
  <si>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</si>
  <si>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</si>
  <si>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</si>
  <si>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</si>
  <si>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</si>
  <si>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</si>
  <si>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</si>
  <si>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</si>
  <si>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</si>
  <si>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</si>
  <si>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</si>
  <si>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</si>
  <si>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</si>
  <si>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</si>
  <si>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</si>
  <si>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</si>
  <si>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</si>
  <si>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</si>
  <si>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</si>
  <si>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</si>
  <si>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</si>
  <si>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</si>
  <si>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</si>
  <si>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</si>
  <si>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</si>
  <si>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</si>
  <si>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</si>
  <si>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</si>
  <si>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</si>
  <si>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</si>
  <si>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</si>
  <si>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</si>
  <si>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</si>
  <si>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</si>
  <si>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</si>
  <si>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</si>
  <si>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</si>
  <si>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</si>
  <si>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</si>
  <si>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</si>
  <si>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</si>
  <si>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</si>
  <si>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</si>
  <si>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</si>
  <si>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</si>
  <si>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</si>
  <si>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</si>
  <si>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</si>
  <si>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</si>
  <si>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</si>
  <si>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</si>
  <si>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</si>
  <si>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</si>
  <si>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</si>
  <si>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</si>
  <si>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</si>
  <si>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</si>
  <si>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</si>
  <si>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</si>
  <si>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</si>
  <si>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</si>
  <si>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</si>
  <si>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</si>
  <si>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</si>
  <si>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</si>
  <si>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</si>
  <si>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</si>
  <si>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</si>
  <si>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</si>
  <si>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</si>
  <si>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</si>
  <si>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</si>
  <si>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</si>
  <si>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</si>
  <si>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</si>
  <si>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</si>
  <si>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</si>
  <si>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</si>
  <si>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</si>
  <si>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</si>
  <si>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</si>
  <si>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</si>
  <si>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</si>
  <si>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</si>
  <si>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</si>
  <si>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</si>
  <si>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</si>
  <si>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</si>
  <si>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</si>
  <si>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</si>
  <si>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</si>
  <si>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</si>
  <si>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</si>
  <si>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</si>
  <si>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</si>
  <si>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</si>
  <si>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</si>
  <si>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</si>
  <si>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</si>
  <si>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</si>
  <si>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</si>
  <si>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</si>
  <si>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</si>
  <si>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</si>
  <si>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</si>
  <si>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</si>
  <si>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</si>
  <si>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</si>
  <si>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</si>
  <si>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</si>
  <si>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</si>
  <si>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</si>
  <si>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</si>
  <si>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</si>
  <si>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</si>
  <si>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</si>
  <si>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</si>
  <si>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</si>
  <si>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</si>
  <si>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</si>
  <si>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</si>
  <si>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</si>
  <si>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</si>
  <si>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</si>
  <si>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</si>
  <si>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</si>
  <si>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</si>
  <si>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</si>
  <si>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</si>
  <si>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</si>
  <si>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</si>
  <si>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</si>
  <si>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</si>
  <si>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</si>
  <si>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</si>
  <si>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</si>
  <si>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</si>
  <si>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</si>
  <si>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</si>
  <si>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</si>
  <si>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</si>
  <si>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</si>
  <si>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</si>
  <si>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</si>
  <si>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</si>
  <si>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</si>
  <si>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</si>
  <si>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</si>
  <si>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</si>
  <si>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</si>
  <si>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</si>
  <si>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</si>
  <si>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</si>
  <si>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</si>
  <si>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</si>
  <si>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</si>
  <si>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</si>
  <si>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</si>
  <si>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</si>
  <si>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</si>
  <si>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</si>
  <si>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</si>
  <si>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</si>
  <si>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</si>
  <si>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</si>
  <si>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</si>
  <si>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</si>
  <si>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</si>
  <si>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</si>
  <si>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</si>
  <si>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</si>
  <si>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</si>
  <si>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</si>
  <si>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</si>
  <si>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</si>
  <si>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</si>
  <si>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</si>
  <si>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</si>
  <si>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</si>
  <si>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</si>
  <si>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</si>
  <si>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</si>
  <si>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</si>
  <si>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</si>
  <si>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</si>
  <si>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</si>
  <si>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</si>
  <si>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</si>
  <si>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</si>
  <si>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</si>
  <si>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</si>
  <si>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</si>
  <si>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</si>
  <si>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</si>
  <si>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</si>
  <si>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</si>
  <si>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</si>
  <si>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</si>
  <si>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</si>
  <si>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</si>
  <si>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</si>
  <si>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</si>
  <si>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</si>
  <si>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</si>
  <si>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</si>
  <si>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</si>
  <si>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</si>
  <si>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</si>
  <si>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</si>
  <si>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</si>
  <si>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</si>
  <si>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</si>
  <si>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</si>
  <si>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</si>
  <si>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</si>
  <si>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</si>
  <si>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</si>
  <si>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</si>
  <si>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</si>
  <si>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</si>
  <si>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</si>
  <si>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</si>
  <si>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</si>
  <si>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</si>
  <si>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</si>
  <si>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</si>
  <si>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</si>
  <si>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</si>
  <si>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</si>
  <si>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</si>
  <si>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</si>
  <si>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</si>
  <si>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</si>
  <si>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</si>
  <si>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</si>
  <si>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</si>
  <si>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</si>
  <si>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</si>
  <si>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</si>
  <si>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</si>
  <si>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</si>
  <si>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</si>
  <si>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</si>
  <si>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</si>
  <si>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</si>
  <si>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</si>
  <si>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</si>
  <si>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</si>
  <si>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</si>
  <si>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</si>
  <si>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</si>
  <si>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</si>
  <si>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</si>
  <si>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</si>
  <si>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</si>
  <si>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</si>
  <si>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</si>
  <si>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</si>
  <si>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</si>
  <si>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</si>
  <si>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</si>
  <si>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</si>
  <si>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</si>
  <si>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</si>
  <si>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</si>
  <si>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</si>
  <si>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</si>
  <si>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</si>
  <si>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</si>
  <si>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</si>
  <si>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</si>
  <si>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</si>
  <si>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</si>
  <si>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</si>
  <si>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</si>
  <si>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</si>
  <si>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</si>
  <si>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</si>
  <si>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</si>
  <si>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</si>
  <si>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</si>
  <si>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</si>
  <si>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</si>
  <si>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</si>
  <si>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</si>
  <si>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</si>
  <si>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</si>
  <si>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</si>
  <si>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</si>
  <si>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</si>
  <si>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</si>
  <si>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</si>
  <si>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</si>
  <si>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</si>
  <si>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</si>
  <si>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</si>
  <si>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</si>
  <si>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</si>
  <si>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</si>
  <si>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</si>
  <si>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</si>
  <si>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</si>
  <si>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</si>
  <si>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</si>
  <si>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</si>
  <si>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</si>
  <si>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</si>
  <si>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</si>
  <si>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</si>
  <si>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</si>
  <si>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</si>
  <si>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</si>
  <si>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</si>
  <si>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</si>
  <si>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</si>
  <si>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</si>
  <si>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</si>
  <si>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</si>
  <si>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</si>
  <si>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</si>
  <si>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</si>
  <si>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</si>
  <si>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</si>
  <si>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</si>
  <si>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</si>
  <si>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</si>
  <si>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</si>
  <si>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</si>
  <si>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</si>
  <si>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</si>
  <si>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</si>
  <si>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</si>
  <si>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</si>
  <si>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</si>
  <si>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</si>
  <si>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</si>
  <si>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</si>
  <si>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</si>
  <si>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</si>
  <si>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</si>
  <si>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</si>
  <si>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</si>
  <si>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</si>
  <si>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</si>
  <si>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</si>
  <si>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</si>
  <si>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</si>
  <si>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</si>
  <si>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</si>
  <si>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</si>
  <si>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</si>
  <si>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</si>
  <si>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</si>
  <si>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</si>
  <si>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</si>
  <si>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</si>
  <si>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</si>
  <si>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</si>
  <si>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</si>
  <si>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</si>
  <si>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</si>
  <si>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</si>
  <si>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</si>
  <si>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</si>
  <si>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</si>
  <si>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</si>
  <si>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</si>
  <si>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</si>
  <si>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</si>
  <si>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</si>
  <si>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</si>
  <si>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</si>
  <si>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</si>
  <si>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</si>
  <si>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</si>
  <si>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</si>
  <si>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</si>
  <si>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</si>
  <si>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</si>
  <si>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</si>
  <si>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</si>
  <si>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</si>
  <si>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</si>
  <si>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</si>
  <si>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</si>
  <si>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</si>
  <si>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</si>
  <si>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</si>
  <si>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</si>
  <si>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</si>
  <si>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</si>
  <si>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</si>
  <si>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</si>
  <si>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</si>
  <si>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</si>
  <si>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</si>
  <si>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</si>
  <si>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</si>
  <si>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</si>
  <si>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</si>
  <si>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</si>
  <si>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</si>
  <si>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</si>
  <si>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</si>
  <si>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</si>
  <si>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</si>
  <si>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</si>
  <si>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</si>
  <si>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</si>
  <si>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</si>
  <si>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</si>
  <si>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</si>
  <si>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</si>
  <si>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</si>
  <si>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</si>
  <si>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</si>
  <si>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</si>
  <si>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</si>
  <si>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</si>
  <si>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</si>
  <si>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</si>
  <si>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</si>
  <si>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</si>
  <si>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</si>
  <si>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</si>
  <si>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</si>
  <si>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</si>
  <si>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</si>
  <si>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</si>
  <si>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</si>
  <si>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</si>
  <si>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</si>
  <si>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</si>
  <si>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</si>
  <si>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</si>
  <si>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</si>
  <si>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</si>
  <si>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</si>
  <si>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</si>
  <si>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</si>
  <si>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</si>
  <si>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</si>
  <si>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</si>
  <si>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</si>
  <si>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</si>
  <si>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</si>
  <si>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</si>
  <si>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</si>
  <si>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</si>
  <si>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</si>
  <si>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</si>
  <si>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</si>
  <si>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</si>
  <si>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</si>
  <si>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</si>
  <si>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</si>
  <si>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</si>
  <si>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</si>
  <si>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</si>
  <si>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</si>
  <si>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</si>
  <si>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</si>
  <si>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</si>
  <si>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</si>
  <si>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</si>
  <si>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</si>
  <si>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</si>
  <si>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</si>
  <si>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</si>
  <si>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</si>
  <si>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</si>
  <si>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</si>
  <si>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</si>
  <si>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</si>
  <si>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</si>
  <si>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</si>
  <si>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</si>
  <si>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</si>
  <si>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</si>
  <si>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</si>
  <si>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</si>
  <si>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</si>
  <si>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</si>
  <si>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</si>
  <si>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</si>
  <si>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</si>
  <si>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</si>
  <si>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</si>
  <si>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</si>
  <si>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</si>
  <si>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</si>
  <si>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</si>
  <si>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</si>
  <si>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</si>
  <si>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</si>
  <si>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</si>
  <si>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</si>
  <si>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</si>
  <si>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</si>
  <si>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</si>
  <si>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</si>
  <si>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</si>
  <si>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</si>
  <si>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</si>
  <si>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</si>
  <si>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</si>
  <si>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</si>
  <si>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</si>
  <si>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</si>
  <si>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</si>
  <si>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</si>
  <si>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</si>
  <si>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</si>
  <si>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</si>
  <si>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</si>
  <si>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</si>
  <si>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</si>
  <si>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</si>
  <si>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</si>
  <si>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</si>
  <si>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</si>
  <si>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</si>
  <si>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</si>
  <si>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</si>
  <si>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</si>
  <si>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</si>
  <si>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</si>
  <si>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</si>
  <si>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</si>
  <si>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</si>
  <si>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</si>
  <si>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</si>
  <si>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</si>
  <si>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</si>
  <si>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</si>
  <si>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</si>
  <si>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</si>
  <si>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</si>
  <si>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</si>
  <si>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</si>
  <si>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</si>
  <si>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</si>
  <si>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</si>
  <si>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</si>
  <si>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</si>
  <si>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</si>
  <si>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</si>
  <si>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</si>
  <si>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</si>
  <si>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</si>
  <si>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</si>
  <si>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</si>
  <si>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</si>
  <si>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</si>
  <si>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</si>
  <si>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</si>
  <si>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</si>
  <si>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</si>
  <si>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</si>
  <si>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</si>
  <si>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</si>
  <si>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</si>
  <si>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</si>
  <si>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</si>
  <si>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</si>
  <si>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</si>
  <si>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</si>
  <si>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</si>
  <si>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</si>
  <si>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</si>
  <si>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</si>
  <si>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</si>
  <si>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</si>
  <si>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</si>
  <si>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</si>
  <si>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</si>
  <si>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</si>
  <si>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</si>
  <si>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</si>
  <si>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</si>
  <si>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</si>
  <si>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</si>
  <si>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</si>
  <si>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</si>
  <si>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</si>
  <si>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</si>
  <si>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</si>
  <si>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</si>
  <si>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</si>
  <si>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</si>
  <si>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</si>
  <si>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</si>
  <si>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</si>
  <si>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</si>
  <si>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</si>
  <si>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</si>
  <si>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</si>
  <si>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</si>
  <si>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</si>
  <si>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</si>
  <si>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</si>
  <si>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</si>
  <si>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</si>
  <si>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</si>
  <si>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</si>
  <si>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</si>
  <si>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</si>
  <si>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</si>
  <si>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</si>
  <si>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</si>
  <si>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</si>
  <si>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</si>
  <si>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</si>
  <si>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</si>
  <si>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</si>
  <si>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</si>
  <si>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</si>
  <si>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</si>
  <si>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</si>
  <si>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</si>
  <si>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</si>
  <si>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</si>
  <si>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</si>
  <si>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</si>
  <si>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</si>
  <si>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</si>
  <si>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</si>
  <si>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</si>
  <si>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</si>
  <si>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</si>
  <si>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</si>
  <si>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</si>
  <si>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</si>
  <si>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</si>
  <si>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</si>
  <si>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</si>
  <si>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</si>
  <si>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</si>
  <si>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</si>
  <si>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</si>
  <si>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</si>
  <si>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</si>
  <si>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</si>
  <si>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</si>
  <si>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</si>
  <si>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</si>
  <si>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</si>
  <si>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</si>
  <si>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</si>
  <si>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</si>
  <si>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</si>
  <si>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</si>
  <si>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</si>
  <si>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</si>
  <si>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</si>
  <si>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</si>
  <si>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</si>
  <si>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</si>
  <si>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</si>
  <si>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</si>
  <si>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</si>
  <si>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</si>
  <si>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</si>
  <si>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</si>
  <si>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</si>
  <si>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</si>
  <si>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</si>
  <si>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</si>
  <si>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</si>
  <si>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</si>
  <si>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</si>
  <si>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</si>
  <si>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</si>
  <si>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</si>
  <si>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</si>
  <si>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</si>
  <si>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</si>
  <si>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</si>
  <si>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</si>
  <si>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</si>
  <si>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</si>
  <si>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</si>
  <si>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</si>
  <si>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</si>
  <si>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</si>
  <si>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</si>
  <si>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</si>
  <si>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</si>
  <si>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</si>
  <si>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</si>
  <si>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</si>
  <si>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</si>
  <si>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</si>
  <si>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</si>
  <si>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</si>
  <si>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</si>
  <si>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</si>
  <si>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</si>
  <si>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</si>
  <si>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</si>
  <si>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</si>
  <si>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</si>
  <si>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</si>
  <si>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</si>
  <si>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</si>
  <si>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</si>
  <si>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</si>
  <si>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</si>
  <si>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</si>
  <si>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</si>
  <si>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</si>
  <si>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</si>
  <si>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</si>
  <si>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</si>
  <si>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</si>
  <si>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</si>
  <si>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</si>
  <si>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</si>
  <si>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</si>
  <si>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</si>
  <si>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</si>
  <si>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</si>
  <si>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</si>
  <si>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</si>
  <si>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</si>
  <si>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</si>
  <si>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</si>
  <si>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</si>
  <si>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</si>
  <si>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</si>
  <si>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</si>
  <si>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</si>
  <si>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</si>
  <si>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</si>
  <si>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</si>
  <si>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</si>
  <si>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</si>
  <si>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</si>
  <si>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</si>
  <si>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</si>
  <si>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</si>
  <si>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</si>
  <si>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</si>
  <si>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</si>
  <si>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</si>
  <si>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</si>
  <si>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</si>
  <si>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</si>
  <si>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</si>
  <si>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</si>
  <si>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</si>
  <si>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</si>
  <si>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</si>
  <si>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</si>
  <si>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</si>
  <si>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</si>
  <si>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</si>
  <si>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</si>
  <si>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</si>
  <si>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</si>
  <si>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</si>
  <si>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</si>
  <si>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</si>
  <si>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</si>
  <si>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</si>
  <si>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</si>
  <si>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</si>
  <si>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</si>
  <si>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</si>
  <si>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</si>
  <si>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</si>
  <si>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</si>
  <si>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</si>
  <si>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</si>
  <si>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</si>
  <si>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</si>
  <si>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</si>
  <si>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</si>
  <si>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</si>
  <si>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</si>
  <si>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</si>
  <si>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</si>
  <si>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</si>
  <si>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</si>
  <si>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</si>
  <si>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</si>
  <si>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</si>
  <si>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</si>
  <si>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</si>
  <si>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</si>
  <si>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</si>
  <si>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</si>
  <si>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</si>
  <si>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</si>
  <si>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</si>
  <si>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</si>
  <si>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</si>
  <si>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</si>
  <si>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</si>
  <si>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</si>
  <si>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</si>
  <si>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</si>
  <si>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</si>
  <si>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</si>
  <si>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</si>
  <si>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</si>
  <si>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</si>
  <si>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</si>
  <si>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</si>
  <si>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</si>
  <si>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</si>
  <si>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</si>
  <si>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</si>
  <si>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</si>
  <si>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</si>
  <si>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</si>
  <si>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</si>
  <si>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</si>
  <si>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</si>
  <si>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</si>
  <si>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</si>
  <si>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</si>
  <si>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</si>
  <si>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</si>
  <si>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</si>
  <si>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</si>
  <si>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</si>
  <si>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</si>
  <si>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</si>
  <si>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</si>
  <si>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</si>
  <si>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</si>
  <si>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</si>
  <si>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</si>
  <si>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</si>
  <si>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</si>
  <si>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</si>
  <si>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</si>
  <si>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</si>
  <si>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</si>
  <si>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</si>
  <si>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</si>
  <si>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</si>
  <si>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</si>
  <si>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</si>
  <si>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</si>
  <si>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</si>
  <si>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</si>
  <si>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</si>
  <si>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</si>
  <si>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</si>
  <si>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</si>
  <si>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</si>
  <si>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</si>
  <si>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</si>
  <si>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</si>
  <si>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</si>
  <si>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</si>
  <si>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</si>
  <si>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</si>
  <si>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</si>
  <si>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</si>
  <si>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</si>
  <si>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</si>
  <si>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</si>
  <si>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</si>
  <si>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</si>
  <si>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</si>
  <si>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</si>
  <si>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</si>
  <si>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</si>
  <si>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</si>
  <si>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</si>
  <si>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</si>
  <si>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</si>
  <si>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</si>
  <si>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</si>
  <si>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</si>
  <si>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</si>
  <si>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</si>
  <si>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</si>
  <si>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</si>
  <si>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</si>
  <si>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</si>
  <si>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</si>
  <si>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</si>
  <si>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</si>
  <si>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</si>
  <si>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</si>
  <si>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</si>
  <si>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</si>
  <si>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</si>
  <si>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</si>
  <si>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</si>
  <si>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</si>
  <si>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</si>
  <si>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</si>
  <si>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</si>
  <si>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</si>
  <si>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</si>
  <si>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</si>
  <si>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</si>
  <si>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</si>
  <si>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</si>
  <si>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</si>
  <si>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</si>
  <si>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</si>
  <si>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</si>
  <si>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</si>
  <si>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</si>
  <si>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</si>
  <si>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</si>
  <si>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</si>
  <si>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</si>
  <si>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</si>
  <si>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</si>
  <si>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</si>
  <si>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</si>
  <si>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</si>
  <si>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</si>
  <si>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</si>
  <si>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</si>
  <si>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</si>
  <si>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</si>
  <si>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</si>
  <si>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</si>
  <si>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</si>
  <si>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</si>
  <si>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</si>
  <si>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</si>
  <si>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</si>
  <si>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</si>
  <si>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</si>
  <si>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</si>
  <si>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</si>
  <si>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</si>
  <si>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</si>
  <si>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</si>
  <si>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</si>
  <si>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</si>
  <si>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</si>
  <si>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</si>
  <si>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</si>
  <si>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</si>
  <si>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</si>
  <si>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</si>
  <si>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</si>
  <si>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</si>
  <si>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</si>
  <si>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</si>
  <si>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</si>
  <si>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</si>
  <si>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</si>
  <si>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</si>
  <si>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</si>
  <si>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</si>
  <si>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</si>
  <si>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</si>
  <si>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</si>
  <si>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</si>
  <si>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</si>
  <si>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</si>
  <si>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</si>
  <si>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</si>
  <si>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</si>
  <si>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</si>
  <si>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</si>
  <si>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</si>
  <si>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</si>
  <si>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</si>
  <si>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</si>
  <si>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</si>
  <si>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</si>
  <si>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</si>
  <si>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</si>
  <si>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</si>
  <si>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</si>
  <si>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</si>
  <si>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</si>
  <si>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</si>
  <si>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</si>
  <si>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</si>
  <si>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</si>
  <si>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</si>
  <si>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</si>
  <si>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</si>
  <si>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</si>
  <si>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</si>
  <si>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</si>
  <si>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</si>
  <si>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</si>
  <si>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</si>
  <si>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</si>
  <si>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</si>
  <si>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</si>
  <si>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</si>
  <si>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</si>
  <si>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</si>
  <si>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</si>
  <si>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</si>
  <si>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</si>
  <si>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</si>
  <si>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</si>
  <si>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</si>
  <si>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</si>
  <si>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</si>
  <si>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</si>
  <si>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</si>
  <si>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</si>
  <si>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</si>
  <si>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</si>
  <si>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</si>
  <si>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</si>
  <si>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</si>
  <si>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</si>
  <si>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</si>
  <si>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</si>
  <si>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</si>
  <si>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</si>
  <si>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</si>
  <si>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</si>
  <si>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</si>
  <si>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</si>
  <si>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</si>
  <si>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</si>
  <si>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</si>
  <si>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</si>
  <si>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</si>
  <si>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</si>
  <si>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</si>
  <si>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</si>
  <si>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</si>
  <si>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</si>
  <si>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</si>
  <si>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</si>
  <si>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</si>
  <si>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</si>
  <si>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</si>
  <si>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</si>
  <si>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</si>
  <si>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</si>
  <si>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</si>
  <si>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</si>
  <si>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</si>
  <si>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</si>
  <si>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</si>
  <si>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</si>
  <si>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</si>
  <si>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</si>
  <si>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</si>
  <si>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</si>
  <si>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</si>
  <si>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</si>
  <si>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</si>
  <si>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</si>
  <si>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</si>
  <si>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</si>
  <si>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</si>
  <si>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</si>
  <si>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</si>
  <si>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</si>
  <si>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</si>
  <si>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</si>
  <si>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</si>
  <si>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</si>
  <si>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</si>
  <si>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</si>
  <si>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</si>
  <si>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</si>
  <si>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</si>
  <si>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</si>
  <si>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</si>
  <si>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</si>
  <si>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</si>
  <si>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</si>
  <si>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</si>
  <si>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</si>
  <si>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</si>
  <si>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</si>
  <si>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</si>
  <si>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</si>
  <si>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</si>
  <si>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</si>
  <si>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</si>
  <si>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</si>
  <si>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</si>
  <si>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</si>
  <si>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</si>
  <si>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</si>
  <si>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</si>
  <si>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</si>
  <si>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</si>
  <si>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</si>
  <si>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</si>
  <si>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</si>
  <si>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</si>
  <si>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</si>
  <si>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</si>
  <si>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</si>
  <si>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</si>
  <si>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</si>
  <si>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</si>
  <si>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</si>
  <si>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</si>
  <si>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</si>
  <si>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</si>
  <si>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</si>
  <si>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</si>
  <si>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</si>
  <si>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</si>
  <si>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</si>
  <si>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</si>
  <si>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</si>
  <si>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</si>
  <si>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</si>
  <si>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</si>
  <si>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</si>
  <si>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</si>
  <si>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</si>
  <si>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</si>
  <si>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</si>
  <si>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</si>
  <si>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</si>
  <si>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</si>
  <si>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</si>
  <si>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</si>
  <si>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</si>
  <si>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</si>
  <si>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</si>
  <si>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</si>
  <si>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</si>
  <si>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</si>
  <si>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</si>
  <si>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</si>
  <si>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</si>
  <si>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</si>
  <si>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</si>
  <si>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</si>
  <si>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</si>
  <si>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</si>
  <si>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</si>
  <si>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</si>
  <si>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</si>
  <si>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</si>
  <si>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</si>
  <si>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</si>
  <si>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</si>
  <si>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</si>
  <si>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</si>
  <si>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</si>
  <si>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</si>
  <si>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</si>
  <si>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</si>
  <si>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</si>
  <si>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</si>
  <si>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</si>
  <si>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</si>
  <si>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</si>
  <si>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</si>
  <si>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</si>
  <si>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</si>
  <si>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</si>
  <si>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</si>
  <si>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</si>
  <si>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</si>
  <si>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</si>
  <si>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</si>
  <si>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</si>
  <si>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</si>
  <si>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</si>
  <si>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</si>
  <si>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</si>
  <si>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</si>
  <si>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</si>
  <si>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</si>
  <si>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</si>
  <si>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</si>
  <si>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</si>
  <si>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</si>
  <si>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</si>
  <si>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</si>
  <si>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</si>
  <si>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</si>
  <si>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</si>
  <si>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</si>
  <si>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</si>
  <si>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</si>
  <si>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</si>
  <si>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</si>
  <si>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</si>
  <si>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</si>
  <si>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</si>
  <si>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</si>
  <si>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</si>
  <si>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</si>
  <si>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</si>
  <si>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</si>
  <si>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</si>
  <si>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</si>
  <si>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</si>
  <si>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</si>
  <si>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</si>
  <si>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</si>
  <si>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</si>
  <si>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</si>
  <si>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</si>
  <si>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</si>
  <si>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</si>
  <si>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</si>
  <si>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</si>
  <si>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</si>
  <si>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</si>
  <si>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</si>
  <si>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</si>
  <si>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</si>
  <si>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</si>
  <si>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</si>
  <si>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</si>
  <si>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</si>
  <si>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</si>
  <si>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</si>
  <si>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</si>
  <si>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</si>
  <si>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</si>
  <si>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</si>
  <si>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</si>
  <si>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</si>
  <si>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</si>
  <si>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</si>
  <si>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</si>
  <si>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</si>
  <si>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</si>
  <si>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</si>
  <si>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</si>
  <si>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</si>
  <si>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</si>
  <si>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</si>
  <si>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</si>
  <si>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</si>
  <si>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</si>
  <si>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</si>
  <si>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</si>
  <si>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</si>
  <si>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</si>
  <si>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</si>
  <si>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</si>
  <si>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</si>
  <si>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</si>
  <si>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</si>
  <si>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</si>
  <si>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</si>
  <si>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</si>
  <si>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</si>
  <si>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</si>
  <si>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</si>
  <si>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</si>
  <si>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</si>
  <si>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</si>
  <si>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</si>
  <si>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</si>
  <si>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</si>
  <si>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</si>
  <si>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</si>
  <si>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</si>
  <si>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</si>
  <si>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</si>
  <si>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</si>
  <si>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</si>
  <si>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</si>
  <si>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</si>
  <si>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</si>
  <si>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</si>
  <si>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</si>
  <si>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</si>
  <si>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</si>
  <si>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</si>
  <si>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</si>
  <si>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</si>
  <si>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</si>
  <si>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</si>
  <si>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</si>
  <si>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</si>
  <si>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</si>
  <si>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</si>
  <si>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</si>
  <si>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</si>
  <si>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</si>
  <si>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</si>
  <si>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</si>
  <si>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</si>
  <si>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</si>
  <si>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</si>
  <si>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</si>
  <si>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</si>
  <si>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</si>
  <si>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</si>
  <si>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</si>
  <si>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</si>
  <si>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</si>
  <si>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</si>
  <si>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</si>
  <si>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</si>
  <si>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</si>
  <si>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</si>
  <si>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</si>
  <si>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</si>
  <si>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</si>
  <si>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</si>
  <si>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</si>
  <si>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</si>
  <si>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</si>
  <si>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</si>
  <si>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</si>
  <si>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</si>
  <si>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</si>
  <si>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</si>
  <si>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</si>
  <si>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</si>
  <si>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</si>
  <si>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</si>
  <si>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</si>
  <si>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</si>
  <si>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</si>
  <si>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</si>
  <si>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</si>
  <si>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</si>
  <si>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</si>
  <si>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</si>
  <si>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</si>
  <si>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</si>
  <si>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</si>
  <si>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</si>
  <si>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</si>
  <si>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</si>
  <si>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</si>
  <si>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</si>
  <si>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</si>
  <si>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</si>
  <si>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</si>
  <si>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</si>
  <si>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</si>
  <si>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</si>
  <si>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</si>
  <si>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</si>
  <si>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</si>
  <si>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</si>
  <si>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</si>
  <si>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</si>
  <si>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</si>
  <si>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</si>
  <si>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</si>
  <si>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</si>
  <si>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</si>
  <si>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</si>
  <si>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</si>
  <si>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</si>
  <si>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</si>
  <si>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</si>
  <si>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</si>
  <si>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</si>
  <si>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</si>
  <si>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</si>
  <si>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</si>
  <si>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</si>
  <si>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</si>
  <si>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</si>
  <si>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</si>
  <si>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</si>
  <si>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</si>
  <si>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</si>
  <si>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</si>
  <si>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</si>
  <si>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</si>
  <si>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</si>
  <si>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</si>
  <si>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</si>
  <si>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</si>
  <si>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</si>
  <si>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</si>
  <si>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</si>
  <si>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</si>
  <si>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</si>
  <si>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</si>
  <si>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</si>
  <si>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</si>
  <si>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</si>
  <si>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</si>
  <si>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</si>
  <si>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</si>
  <si>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</si>
  <si>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</si>
  <si>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</si>
  <si>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</si>
  <si>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</si>
  <si>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</si>
  <si>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</si>
  <si>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</si>
  <si>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</si>
  <si>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</si>
  <si>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</si>
  <si>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</si>
  <si>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</si>
  <si>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</si>
  <si>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</si>
  <si>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</si>
  <si>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</si>
  <si>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</si>
  <si>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</si>
  <si>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</si>
  <si>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</si>
  <si>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</si>
  <si>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</si>
  <si>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</si>
  <si>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</si>
  <si>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</si>
  <si>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</si>
  <si>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</si>
  <si>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</si>
  <si>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</si>
  <si>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</si>
  <si>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</si>
  <si>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</si>
  <si>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</si>
  <si>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</si>
  <si>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</si>
  <si>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</si>
  <si>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</si>
  <si>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</si>
  <si>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</si>
  <si>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</si>
  <si>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</si>
  <si>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</si>
  <si>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</si>
  <si>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</si>
  <si>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</si>
  <si>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</si>
  <si>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</si>
  <si>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</si>
  <si>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</si>
  <si>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</si>
  <si>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</si>
  <si>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</si>
  <si>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</si>
  <si>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</si>
  <si>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</si>
  <si>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</si>
  <si>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</si>
  <si>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</si>
  <si>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</si>
  <si>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</si>
  <si>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</si>
  <si>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</si>
  <si>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</si>
  <si>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</si>
  <si>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</si>
  <si>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</si>
  <si>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</si>
  <si>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</si>
  <si>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</si>
  <si>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</si>
  <si>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</si>
  <si>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</si>
  <si>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</si>
  <si>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</si>
  <si>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</si>
  <si>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</si>
  <si>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</si>
  <si>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</si>
  <si>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</si>
  <si>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</si>
  <si>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</si>
  <si>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</si>
  <si>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</si>
  <si>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</si>
  <si>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</si>
  <si>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</si>
  <si>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</si>
  <si>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</si>
  <si>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</si>
  <si>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</si>
  <si>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</si>
  <si>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</si>
  <si>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</si>
  <si>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</si>
  <si>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</si>
  <si>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</si>
  <si>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</si>
  <si>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</si>
  <si>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</si>
  <si>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</si>
  <si>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</si>
  <si>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</si>
  <si>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</si>
  <si>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</si>
  <si>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</si>
  <si>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</si>
  <si>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</si>
  <si>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</si>
  <si>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</si>
  <si>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</si>
  <si>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</si>
  <si>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</si>
  <si>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</si>
  <si>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</si>
  <si>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</si>
  <si>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</si>
  <si>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</si>
  <si>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</si>
  <si>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</si>
  <si>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</si>
  <si>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</si>
  <si>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</si>
  <si>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</si>
  <si>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</si>
  <si>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</si>
  <si>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</si>
  <si>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</si>
  <si>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</si>
  <si>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</si>
  <si>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</si>
  <si>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</si>
  <si>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</si>
  <si>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</si>
  <si>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</si>
  <si>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</si>
  <si>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</si>
  <si>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</si>
  <si>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</si>
  <si>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</si>
  <si>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</si>
  <si>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</si>
  <si>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</si>
  <si>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</si>
  <si>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</si>
  <si>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</si>
  <si>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</si>
  <si>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</si>
  <si>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</si>
  <si>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</si>
  <si>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</si>
  <si>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</si>
  <si>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</si>
  <si>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</si>
  <si>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</si>
  <si>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</si>
  <si>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</si>
  <si>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</si>
  <si>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</si>
  <si>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</si>
  <si>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</si>
  <si>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</si>
  <si>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</si>
  <si>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</si>
  <si>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</si>
  <si>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</si>
  <si>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</si>
  <si>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</si>
  <si>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</si>
  <si>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</si>
  <si>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</si>
  <si>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</si>
  <si>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</si>
  <si>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</si>
  <si>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</si>
  <si>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</si>
  <si>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</si>
  <si>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</si>
  <si>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</si>
  <si>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</si>
  <si>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</si>
  <si>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</si>
  <si>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</si>
  <si>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</si>
  <si>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</si>
  <si>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</si>
  <si>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</si>
  <si>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</si>
  <si>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</si>
  <si>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</si>
  <si>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</si>
  <si>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</si>
  <si>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</si>
  <si>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</si>
  <si>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</si>
  <si>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</si>
  <si>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</si>
  <si>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</si>
  <si>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</si>
  <si>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</si>
  <si>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</si>
  <si>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</si>
  <si>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</si>
  <si>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</si>
  <si>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</si>
  <si>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</si>
  <si>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</si>
  <si>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</si>
  <si>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</si>
  <si>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</si>
  <si>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</si>
  <si>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</si>
  <si>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</si>
  <si>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</si>
  <si>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</si>
  <si>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</si>
  <si>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</si>
  <si>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</si>
  <si>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</si>
  <si>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</si>
  <si>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</si>
  <si>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</si>
  <si>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</si>
  <si>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</si>
  <si>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</si>
  <si>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</si>
  <si>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</si>
  <si>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</si>
  <si>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</si>
  <si>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</si>
  <si>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</si>
  <si>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</si>
  <si>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</si>
  <si>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</si>
  <si>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</si>
  <si>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</si>
  <si>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</si>
  <si>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</si>
  <si>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</si>
  <si>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</si>
  <si>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</si>
  <si>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</si>
  <si>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</si>
  <si>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</si>
  <si>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</si>
  <si>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</si>
  <si>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</si>
  <si>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</si>
  <si>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</si>
  <si>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</si>
  <si>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</si>
  <si>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</si>
  <si>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</si>
  <si>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</si>
  <si>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</si>
  <si>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</si>
  <si>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</si>
  <si>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</si>
  <si>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</si>
  <si>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</si>
  <si>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</si>
  <si>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</si>
  <si>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</si>
  <si>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</si>
  <si>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</si>
  <si>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</si>
  <si>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</si>
  <si>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</si>
  <si>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</si>
  <si>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</si>
  <si>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</si>
  <si>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</si>
  <si>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</si>
  <si>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</si>
  <si>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</si>
  <si>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</si>
  <si>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</si>
  <si>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</si>
  <si>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</si>
  <si>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</si>
  <si>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</si>
  <si>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</si>
  <si>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</si>
  <si>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</si>
  <si>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</si>
  <si>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</si>
  <si>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</si>
  <si>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</si>
  <si>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</si>
  <si>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</si>
  <si>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</si>
  <si>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</si>
  <si>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</si>
  <si>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</si>
  <si>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</si>
  <si>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</si>
  <si>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</si>
  <si>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</si>
  <si>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</si>
  <si>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</si>
  <si>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</si>
  <si>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</si>
  <si>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</si>
  <si>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</si>
  <si>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</si>
  <si>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</si>
  <si>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</si>
  <si>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</si>
  <si>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</si>
  <si>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</si>
  <si>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</si>
  <si>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</si>
  <si>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</si>
  <si>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</si>
  <si>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</si>
  <si>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</si>
  <si>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</si>
  <si>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</si>
  <si>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</si>
  <si>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</si>
  <si>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</si>
  <si>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</si>
  <si>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</si>
  <si>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</si>
  <si>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</si>
  <si>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</si>
  <si>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</si>
  <si>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</si>
  <si>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</si>
  <si>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</si>
  <si>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</si>
  <si>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</si>
  <si>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</si>
  <si>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</si>
  <si>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</si>
  <si>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</si>
  <si>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</si>
  <si>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</si>
  <si>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</si>
  <si>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</si>
  <si>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</si>
  <si>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</si>
  <si>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</si>
  <si>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</si>
  <si>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</si>
  <si>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</si>
  <si>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</si>
  <si>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</si>
  <si>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</si>
  <si>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</si>
  <si>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</si>
  <si>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</si>
  <si>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</si>
  <si>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</si>
  <si>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</si>
  <si>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</si>
  <si>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</si>
  <si>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</si>
  <si>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</si>
  <si>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</si>
  <si>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</si>
  <si>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</si>
  <si>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</si>
  <si>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</si>
  <si>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</si>
  <si>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</si>
  <si>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</si>
  <si>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</si>
  <si>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</si>
  <si>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</si>
  <si>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</si>
  <si>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</si>
  <si>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</si>
  <si>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</si>
  <si>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</si>
  <si>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</si>
  <si>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</si>
  <si>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</si>
  <si>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</si>
  <si>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</si>
  <si>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</si>
  <si>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</si>
  <si>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</si>
  <si>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</si>
  <si>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</si>
  <si>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</si>
  <si>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</si>
  <si>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</si>
  <si>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</si>
  <si>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</si>
  <si>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</si>
  <si>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</si>
  <si>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</si>
  <si>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</si>
  <si>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</si>
  <si>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</si>
  <si>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</si>
  <si>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</si>
  <si>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</si>
  <si>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</si>
  <si>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</si>
  <si>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</si>
  <si>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</si>
  <si>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</si>
  <si>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</si>
  <si>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</si>
  <si>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</si>
  <si>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</si>
  <si>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</si>
  <si>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</si>
  <si>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</si>
  <si>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</si>
  <si>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</si>
  <si>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</si>
  <si>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</si>
  <si>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</si>
  <si>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</si>
  <si>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</si>
  <si>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</si>
  <si>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</si>
  <si>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</si>
  <si>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</si>
  <si>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</si>
  <si>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</si>
  <si>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</si>
  <si>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</si>
  <si>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</si>
  <si>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</si>
  <si>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</si>
  <si>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</si>
  <si>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</si>
  <si>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</si>
  <si>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</si>
  <si>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</si>
  <si>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</si>
  <si>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</si>
  <si>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</si>
  <si>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</si>
  <si>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</si>
  <si>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</si>
  <si>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</si>
  <si>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</si>
  <si>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</si>
  <si>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</si>
  <si>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</si>
  <si>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</si>
  <si>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</si>
  <si>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</si>
  <si>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</si>
  <si>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</si>
  <si>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</si>
  <si>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</si>
  <si>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</si>
  <si>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</si>
  <si>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</si>
  <si>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</si>
  <si>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</si>
  <si>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</si>
  <si>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</si>
  <si>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</si>
  <si>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</si>
  <si>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</si>
  <si>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</si>
  <si>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</si>
  <si>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</si>
  <si>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</si>
  <si>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</si>
  <si>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</si>
  <si>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</si>
  <si>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</si>
  <si>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</si>
  <si>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</si>
  <si>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</si>
  <si>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</si>
  <si>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</si>
  <si>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</si>
  <si>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</si>
  <si>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</si>
  <si>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</si>
  <si>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</si>
  <si>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</si>
  <si>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</si>
  <si>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</si>
  <si>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</si>
  <si>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</si>
  <si>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</si>
  <si>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</si>
  <si>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</si>
  <si>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</si>
  <si>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</si>
  <si>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</si>
  <si>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</si>
  <si>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</si>
  <si>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</si>
  <si>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</si>
  <si>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</si>
  <si>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</si>
  <si>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</si>
  <si>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</si>
  <si>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</si>
  <si>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</si>
  <si>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</si>
  <si>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</si>
  <si>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</si>
  <si>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</si>
  <si>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</si>
  <si>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</si>
  <si>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</si>
  <si>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</si>
  <si>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</si>
  <si>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</si>
  <si>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</si>
  <si>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</si>
  <si>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</si>
  <si>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</si>
  <si>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</si>
  <si>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</si>
  <si>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</si>
  <si>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</si>
  <si>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</si>
  <si>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</si>
  <si>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</si>
  <si>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</si>
  <si>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</si>
  <si>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</si>
  <si>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</si>
  <si>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</si>
  <si>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</si>
  <si>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</si>
  <si>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</si>
  <si>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</si>
  <si>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</si>
  <si>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</si>
  <si>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</si>
  <si>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</si>
  <si>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</si>
  <si>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</si>
  <si>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</si>
  <si>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</si>
  <si>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</si>
  <si>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</si>
  <si>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</si>
  <si>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</si>
  <si>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</si>
  <si>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</si>
  <si>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</si>
  <si>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</si>
  <si>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</si>
  <si>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</si>
  <si>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</si>
  <si>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</si>
  <si>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</si>
  <si>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</si>
  <si>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</si>
  <si>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</si>
  <si>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</si>
  <si>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</si>
  <si>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</si>
  <si>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</si>
  <si>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</si>
  <si>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</si>
  <si>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</si>
  <si>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</si>
  <si>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</si>
  <si>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</si>
  <si>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</si>
  <si>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</si>
  <si>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</si>
  <si>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</si>
  <si>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</si>
  <si>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</si>
  <si>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</si>
  <si>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</si>
  <si>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</si>
  <si>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</si>
  <si>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</si>
  <si>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</si>
  <si>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</si>
  <si>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</si>
  <si>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</si>
  <si>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</si>
  <si>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</si>
  <si>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</si>
  <si>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</si>
  <si>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</si>
  <si>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</si>
  <si>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</si>
  <si>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</si>
  <si>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</si>
  <si>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</si>
  <si>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</si>
  <si>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</si>
  <si>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</si>
  <si>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</si>
  <si>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</si>
  <si>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</si>
  <si>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</si>
  <si>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</si>
  <si>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</si>
  <si>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</si>
  <si>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</si>
  <si>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</si>
  <si>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</si>
  <si>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</si>
  <si>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</si>
  <si>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</si>
  <si>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</si>
  <si>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</si>
  <si>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</si>
  <si>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</si>
  <si>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</si>
  <si>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</si>
  <si>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</si>
  <si>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</si>
  <si>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</si>
  <si>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</si>
  <si>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</si>
  <si>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</si>
  <si>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</si>
  <si>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</si>
  <si>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</si>
  <si>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</si>
  <si>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</si>
  <si>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</si>
  <si>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</si>
  <si>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</si>
  <si>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</si>
  <si>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</si>
  <si>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</si>
  <si>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</si>
  <si>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</si>
  <si>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</si>
  <si>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</si>
  <si>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</si>
  <si>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</si>
  <si>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</si>
  <si>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</si>
  <si>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</si>
  <si>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</si>
  <si>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</si>
  <si>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</si>
  <si>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</si>
  <si>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</si>
  <si>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</si>
  <si>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</si>
  <si>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</si>
  <si>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</si>
  <si>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</si>
  <si>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</si>
  <si>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</si>
  <si>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</si>
  <si>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</si>
  <si>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</si>
  <si>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</si>
  <si>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</si>
  <si>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</si>
  <si>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</si>
  <si>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</si>
  <si>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</si>
  <si>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</si>
  <si>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</si>
  <si>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</si>
  <si>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</si>
  <si>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</si>
  <si>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</si>
  <si>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</si>
  <si>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</si>
  <si>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</si>
  <si>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</si>
  <si>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</si>
  <si>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</si>
  <si>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</si>
  <si>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</si>
  <si>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</si>
  <si>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</si>
  <si>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</si>
  <si>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</si>
  <si>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</si>
  <si>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</si>
  <si>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</si>
  <si>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</si>
  <si>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</si>
  <si>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</si>
  <si>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</si>
  <si>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</si>
  <si>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</si>
  <si>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</si>
  <si>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</si>
  <si>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</si>
  <si>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</si>
  <si>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</si>
  <si>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</si>
  <si>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</si>
  <si>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</si>
  <si>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</si>
  <si>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</si>
  <si>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</si>
  <si>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</si>
  <si>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</si>
  <si>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</si>
  <si>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</si>
  <si>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</si>
  <si>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</si>
  <si>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</si>
  <si>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</si>
  <si>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</si>
  <si>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</si>
  <si>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</si>
  <si>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</si>
  <si>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</si>
  <si>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</si>
  <si>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</si>
  <si>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</si>
  <si>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</si>
  <si>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</si>
  <si>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</si>
  <si>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</si>
  <si>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</si>
  <si>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</si>
  <si>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</si>
  <si>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</si>
  <si>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</si>
  <si>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</si>
  <si>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</si>
  <si>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</si>
  <si>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</si>
  <si>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</si>
  <si>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</si>
  <si>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</si>
  <si>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</si>
  <si>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</si>
  <si>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</si>
  <si>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</si>
  <si>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</si>
  <si>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</si>
  <si>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</si>
  <si>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</si>
  <si>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</si>
  <si>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</si>
  <si>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</si>
  <si>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</si>
  <si>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</si>
  <si>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</si>
  <si>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</si>
  <si>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</si>
  <si>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</si>
  <si>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</si>
  <si>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</si>
  <si>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</si>
  <si>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</si>
  <si>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</si>
  <si>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</si>
  <si>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</si>
  <si>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</si>
  <si>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</si>
  <si>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</si>
  <si>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</si>
  <si>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</si>
  <si>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</si>
  <si>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</si>
  <si>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</si>
  <si>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</si>
  <si>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</si>
  <si>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</si>
  <si>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</si>
  <si>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</si>
  <si>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</si>
  <si>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</si>
  <si>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</si>
  <si>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</si>
  <si>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</si>
  <si>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</si>
  <si>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</si>
  <si>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</si>
  <si>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</si>
  <si>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</si>
  <si>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</si>
  <si>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</si>
  <si>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</si>
  <si>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</si>
  <si>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</si>
  <si>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</si>
  <si>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</si>
  <si>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</si>
  <si>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</si>
  <si>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</si>
  <si>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</si>
  <si>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</si>
  <si>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</si>
  <si>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</si>
  <si>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</si>
  <si>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</si>
  <si>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</si>
  <si>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</si>
  <si>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</si>
  <si>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</si>
  <si>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</si>
  <si>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</si>
  <si>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</si>
  <si>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</si>
  <si>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</si>
  <si>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</si>
  <si>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</si>
  <si>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</si>
  <si>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</si>
  <si>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</si>
  <si>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</si>
  <si>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</si>
  <si>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</si>
  <si>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</si>
  <si>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</si>
  <si>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</si>
  <si>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</si>
  <si>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</si>
  <si>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</si>
  <si>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</si>
  <si>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</si>
  <si>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</si>
  <si>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</si>
  <si>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</si>
  <si>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</si>
  <si>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</si>
  <si>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</si>
  <si>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</si>
  <si>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</si>
  <si>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</si>
  <si>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</si>
  <si>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</si>
  <si>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</si>
  <si>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</si>
  <si>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</si>
  <si>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</si>
  <si>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</si>
  <si>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</si>
  <si>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</si>
  <si>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</si>
  <si>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</si>
  <si>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</si>
  <si>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</si>
  <si>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</si>
  <si>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</si>
  <si>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</si>
  <si>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</si>
  <si>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</si>
  <si>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</si>
  <si>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</si>
  <si>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</si>
  <si>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</si>
  <si>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</si>
  <si>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</si>
  <si>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</si>
  <si>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</si>
  <si>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</si>
  <si>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</si>
  <si>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</si>
  <si>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</si>
  <si>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</si>
  <si>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</si>
  <si>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</si>
  <si>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</si>
  <si>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</si>
  <si>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</si>
  <si>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</si>
  <si>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</si>
  <si>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</si>
  <si>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</si>
  <si>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</si>
  <si>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</si>
  <si>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</si>
  <si>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</si>
  <si>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</si>
  <si>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</si>
  <si>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</si>
  <si>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</si>
  <si>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</si>
  <si>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</si>
  <si>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</si>
  <si>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</si>
  <si>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</si>
  <si>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</si>
  <si>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</si>
  <si>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</si>
  <si>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</si>
  <si>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</si>
  <si>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</si>
  <si>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</si>
  <si>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</si>
  <si>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</si>
  <si>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</si>
  <si>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</si>
  <si>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</si>
  <si>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</si>
  <si>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</si>
  <si>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</si>
  <si>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</si>
  <si>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</si>
  <si>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</si>
  <si>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</si>
  <si>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</si>
  <si>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</si>
  <si>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</si>
  <si>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</si>
  <si>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</si>
  <si>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</si>
  <si>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</si>
  <si>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</si>
  <si>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</si>
  <si>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</si>
  <si>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</si>
  <si>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</si>
  <si>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</si>
  <si>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</si>
  <si>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</si>
  <si>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</si>
  <si>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</si>
  <si>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</si>
  <si>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</si>
  <si>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</si>
  <si>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</si>
  <si>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</si>
  <si>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</si>
  <si>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</si>
  <si>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</si>
  <si>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</si>
  <si>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</si>
  <si>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</si>
  <si>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</si>
  <si>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</si>
  <si>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</si>
  <si>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</si>
  <si>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</si>
  <si>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</si>
  <si>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</si>
  <si>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</si>
  <si>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</si>
  <si>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</si>
  <si>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</si>
  <si>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</si>
  <si>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</si>
  <si>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</si>
  <si>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</si>
  <si>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</si>
  <si>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</si>
  <si>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</si>
  <si>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</si>
  <si>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</si>
  <si>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</si>
  <si>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</si>
  <si>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</si>
  <si>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</si>
  <si>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</si>
  <si>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</si>
  <si>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</si>
  <si>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</si>
  <si>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</si>
  <si>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</si>
  <si>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</si>
  <si>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</si>
  <si>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</si>
  <si>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</si>
  <si>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</si>
  <si>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</si>
  <si>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</si>
  <si>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</si>
  <si>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</si>
  <si>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</si>
  <si>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</si>
  <si>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</si>
  <si>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</si>
  <si>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</si>
  <si>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</si>
  <si>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</si>
  <si>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</si>
  <si>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</si>
  <si>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</si>
  <si>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</si>
  <si>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</si>
  <si>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</si>
  <si>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</si>
  <si>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</si>
  <si>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</si>
  <si>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</si>
  <si>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</si>
  <si>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</si>
  <si>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</si>
  <si>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</si>
  <si>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</si>
  <si>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</si>
  <si>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</si>
  <si>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</si>
  <si>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</si>
  <si>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</si>
  <si>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</si>
  <si>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</si>
  <si>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</si>
  <si>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</si>
  <si>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</si>
  <si>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</si>
  <si>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</si>
  <si>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</si>
  <si>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</si>
  <si>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</si>
  <si>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</si>
  <si>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</si>
  <si>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</si>
  <si>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</si>
  <si>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</si>
  <si>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</si>
  <si>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</si>
  <si>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</si>
  <si>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</si>
  <si>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</si>
  <si>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</si>
  <si>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</si>
  <si>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</si>
  <si>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</si>
  <si>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</si>
  <si>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</si>
  <si>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</si>
  <si>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</si>
  <si>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</si>
  <si>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</si>
  <si>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</si>
  <si>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</si>
  <si>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</si>
  <si>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</si>
  <si>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</si>
  <si>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</si>
  <si>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</si>
  <si>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</si>
  <si>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</si>
  <si>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</si>
  <si>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</si>
  <si>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</si>
  <si>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</si>
  <si>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</si>
  <si>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</si>
  <si>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</si>
  <si>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</si>
  <si>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</si>
  <si>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</si>
  <si>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</si>
  <si>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</si>
  <si>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</si>
  <si>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</si>
  <si>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</si>
  <si>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</si>
  <si>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</si>
  <si>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</si>
  <si>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</si>
  <si>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</si>
  <si>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</si>
  <si>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</si>
  <si>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</si>
  <si>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</si>
  <si>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</si>
  <si>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</si>
  <si>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</si>
  <si>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</si>
  <si>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</si>
  <si>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</si>
  <si>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</si>
  <si>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</si>
  <si>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</si>
  <si>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</si>
  <si>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</si>
  <si>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</si>
  <si>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</si>
  <si>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</si>
  <si>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</si>
  <si>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</si>
  <si>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</si>
  <si>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</si>
  <si>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</si>
  <si>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</si>
  <si>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</si>
  <si>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</si>
  <si>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</si>
  <si>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</si>
  <si>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</si>
  <si>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</si>
  <si>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</si>
  <si>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</si>
  <si>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</si>
  <si>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</si>
  <si>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</si>
  <si>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</si>
  <si>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</si>
  <si>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</si>
  <si>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</si>
  <si>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</si>
  <si>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</si>
  <si>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</si>
  <si>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</si>
  <si>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</si>
  <si>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</si>
  <si>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</si>
  <si>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</si>
  <si>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</si>
  <si>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</si>
  <si>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</si>
  <si>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</si>
  <si>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</si>
  <si>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</si>
  <si>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</si>
  <si>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</si>
  <si>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</si>
  <si>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</si>
  <si>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</si>
  <si>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</si>
  <si>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</si>
  <si>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</si>
  <si>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</si>
  <si>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</si>
  <si>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</si>
  <si>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</si>
  <si>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</si>
  <si>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</si>
  <si>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</si>
  <si>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</si>
  <si>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</si>
  <si>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</si>
  <si>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</si>
  <si>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</si>
  <si>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</si>
  <si>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</si>
  <si>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</si>
  <si>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</si>
  <si>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</si>
  <si>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</si>
  <si>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</si>
  <si>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</si>
  <si>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</si>
  <si>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</si>
  <si>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</si>
  <si>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</si>
  <si>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</si>
  <si>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</si>
  <si>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</si>
  <si>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</si>
  <si>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</si>
  <si>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</si>
  <si>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</si>
  <si>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</si>
  <si>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</si>
  <si>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</si>
  <si>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</si>
  <si>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</si>
  <si>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</si>
  <si>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</si>
  <si>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</si>
  <si>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</si>
  <si>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</si>
  <si>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</si>
  <si>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</si>
  <si>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</si>
  <si>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</si>
  <si>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</si>
  <si>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</si>
  <si>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</si>
  <si>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</si>
  <si>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</si>
  <si>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</si>
  <si>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</si>
  <si>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</si>
  <si>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</si>
  <si>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</si>
  <si>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</si>
  <si>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</si>
  <si>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</si>
  <si>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</si>
  <si>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</si>
  <si>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</si>
  <si>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</si>
  <si>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</si>
  <si>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</si>
  <si>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</si>
  <si>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</si>
  <si>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</si>
  <si>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</si>
  <si>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</si>
  <si>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</si>
  <si>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</si>
  <si>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</si>
  <si>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</si>
  <si>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</si>
  <si>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</si>
  <si>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</si>
  <si>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</si>
  <si>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</si>
  <si>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</si>
  <si>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</si>
  <si>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</si>
  <si>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</si>
  <si>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</si>
  <si>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</si>
  <si>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</si>
  <si>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</si>
  <si>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</si>
  <si>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</si>
  <si>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</si>
  <si>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</si>
  <si>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</si>
  <si>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</si>
  <si>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</si>
  <si>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</si>
  <si>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</si>
  <si>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</si>
  <si>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</si>
  <si>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</si>
  <si>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</si>
  <si>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</si>
  <si>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</si>
  <si>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</si>
  <si>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</si>
  <si>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</si>
  <si>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</si>
  <si>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</si>
  <si>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</si>
  <si>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</si>
  <si>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</si>
  <si>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</si>
  <si>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</si>
  <si>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</si>
  <si>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</si>
  <si>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</si>
  <si>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</si>
  <si>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</si>
  <si>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</si>
  <si>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</si>
  <si>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</si>
  <si>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</si>
  <si>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</si>
  <si>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</si>
  <si>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</si>
  <si>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</si>
  <si>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</si>
  <si>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</si>
  <si>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</si>
  <si>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</si>
  <si>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</si>
  <si>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</si>
  <si>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</si>
  <si>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</si>
  <si>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</si>
  <si>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</si>
  <si>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</si>
  <si>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</si>
  <si>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</si>
  <si>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</si>
  <si>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</si>
  <si>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</si>
  <si>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</si>
  <si>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</si>
  <si>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</si>
  <si>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</si>
  <si>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</si>
  <si>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</si>
  <si>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</si>
  <si>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</si>
  <si>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</si>
  <si>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</si>
  <si>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</si>
  <si>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</si>
  <si>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</si>
  <si>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</si>
  <si>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</si>
  <si>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</si>
  <si>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</si>
  <si>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</si>
  <si>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</si>
  <si>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</si>
  <si>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</si>
  <si>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</si>
  <si>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</si>
  <si>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</si>
  <si>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</si>
  <si>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</si>
  <si>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</si>
  <si>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</si>
  <si>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</si>
  <si>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</si>
  <si>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</si>
  <si>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</si>
  <si>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</si>
  <si>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</si>
  <si>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</si>
  <si>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</si>
  <si>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</si>
  <si>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</si>
  <si>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</si>
  <si>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</si>
  <si>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</si>
  <si>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</si>
  <si>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</si>
  <si>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</si>
  <si>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</si>
  <si>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</si>
  <si>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</si>
  <si>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</si>
  <si>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</si>
  <si>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</si>
  <si>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</si>
  <si>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</si>
  <si>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</si>
  <si>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</si>
  <si>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</si>
  <si>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</si>
  <si>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</si>
  <si>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</si>
  <si>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</si>
  <si>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</si>
  <si>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</si>
  <si>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</si>
  <si>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</si>
  <si>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</si>
  <si>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</si>
  <si>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</si>
  <si>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</si>
  <si>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</si>
  <si>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</si>
  <si>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</si>
  <si>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</si>
  <si>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</si>
  <si>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</si>
  <si>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</si>
  <si>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</si>
  <si>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</si>
  <si>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</si>
  <si>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</si>
  <si>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</si>
  <si>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</si>
  <si>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</si>
  <si>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</si>
  <si>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</si>
  <si>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</si>
  <si>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</si>
  <si>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</si>
  <si>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</si>
  <si>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</si>
  <si>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</si>
  <si>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</si>
  <si>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</si>
  <si>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</si>
  <si>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</si>
  <si>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</si>
  <si>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</si>
  <si>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</si>
  <si>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</si>
  <si>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</si>
  <si>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</si>
  <si>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</si>
  <si>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</si>
  <si>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</si>
  <si>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</si>
  <si>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</si>
  <si>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</si>
  <si>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</si>
  <si>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</si>
  <si>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</si>
  <si>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</si>
  <si>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</si>
  <si>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</si>
  <si>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</si>
  <si>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</si>
  <si>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</si>
  <si>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</si>
  <si>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</si>
  <si>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</si>
  <si>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</si>
  <si>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</si>
  <si>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</si>
  <si>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</si>
  <si>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</si>
  <si>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</si>
  <si>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</si>
  <si>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</si>
  <si>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</si>
  <si>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</si>
  <si>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</si>
  <si>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</si>
  <si>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</si>
  <si>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</si>
  <si>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</si>
  <si>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</si>
  <si>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</si>
  <si>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</si>
  <si>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</si>
  <si>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</si>
  <si>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</si>
  <si>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</si>
  <si>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</si>
  <si>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</si>
  <si>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</si>
  <si>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</si>
  <si>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</si>
  <si>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</si>
  <si>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</si>
  <si>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</si>
  <si>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</si>
  <si>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</si>
  <si>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</si>
  <si>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</si>
  <si>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</si>
  <si>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</si>
  <si>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</si>
  <si>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</si>
  <si>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</si>
  <si>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</si>
  <si>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</si>
  <si>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</si>
  <si>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</si>
  <si>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</si>
  <si>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</si>
  <si>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</si>
  <si>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</si>
  <si>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</si>
  <si>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</si>
  <si>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</si>
  <si>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</si>
  <si>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</si>
  <si>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</si>
  <si>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</si>
  <si>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</si>
  <si>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</si>
  <si>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</si>
  <si>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</si>
  <si>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</si>
  <si>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</si>
  <si>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</si>
  <si>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</si>
  <si>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</si>
  <si>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</si>
  <si>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</si>
  <si>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</si>
  <si>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</si>
  <si>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</si>
  <si>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</si>
  <si>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</si>
  <si>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</si>
  <si>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</si>
  <si>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</si>
  <si>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</si>
  <si>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</si>
  <si>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</si>
  <si>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</si>
  <si>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</si>
  <si>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</si>
  <si>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</si>
  <si>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</si>
  <si>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</si>
  <si>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</si>
  <si>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</si>
  <si>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</si>
  <si>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</si>
  <si>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</si>
  <si>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</si>
  <si>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</si>
  <si>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</si>
  <si>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</si>
  <si>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</si>
  <si>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</si>
  <si>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</si>
  <si>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</si>
  <si>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</si>
  <si>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</si>
  <si>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</si>
  <si>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</si>
  <si>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</si>
  <si>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</si>
  <si>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</si>
  <si>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</si>
  <si>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</si>
  <si>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</si>
  <si>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</si>
  <si>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</si>
  <si>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</si>
  <si>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</si>
  <si>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</si>
  <si>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</si>
  <si>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</si>
  <si>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</si>
  <si>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</si>
  <si>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</si>
  <si>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</si>
  <si>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</si>
  <si>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</si>
  <si>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</si>
  <si>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</si>
  <si>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</si>
  <si>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</si>
  <si>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</si>
  <si>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</si>
  <si>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</si>
  <si>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</si>
  <si>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</si>
  <si>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</si>
  <si>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</si>
  <si>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</si>
  <si>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</si>
  <si>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</si>
  <si>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</si>
  <si>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</si>
  <si>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</si>
  <si>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</si>
  <si>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</si>
  <si>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</si>
  <si>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</si>
  <si>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</si>
  <si>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</si>
  <si>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</si>
  <si>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</si>
  <si>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</si>
  <si>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</si>
  <si>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</si>
  <si>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</si>
  <si>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</si>
  <si>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</si>
  <si>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</si>
  <si>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</si>
  <si>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</si>
  <si>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</si>
  <si>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</si>
  <si>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</si>
  <si>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</si>
  <si>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</si>
  <si>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</si>
  <si>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</si>
  <si>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</si>
  <si>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</si>
  <si>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</si>
  <si>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</si>
  <si>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</si>
  <si>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</si>
  <si>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</si>
  <si>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</si>
  <si>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</si>
  <si>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</si>
  <si>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</si>
  <si>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</si>
  <si>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</si>
  <si>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</si>
  <si>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</si>
  <si>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</si>
  <si>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</si>
  <si>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</si>
  <si>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</si>
  <si>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</si>
  <si>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</si>
  <si>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</si>
  <si>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</si>
  <si>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</si>
  <si>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</si>
  <si>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</si>
  <si>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</si>
  <si>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</si>
  <si>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</si>
  <si>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</si>
  <si>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</si>
  <si>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</si>
  <si>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</si>
  <si>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</si>
  <si>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</si>
  <si>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</si>
  <si>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</si>
  <si>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</si>
  <si>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</si>
  <si>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</si>
  <si>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</si>
  <si>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</si>
  <si>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</si>
  <si>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</si>
  <si>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</si>
  <si>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</si>
  <si>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</si>
  <si>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</si>
  <si>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</si>
  <si>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</si>
  <si>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</si>
  <si>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</si>
  <si>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</si>
  <si>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</si>
  <si>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</si>
  <si>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</si>
  <si>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</si>
  <si>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</si>
  <si>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</si>
  <si>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</si>
  <si>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</si>
  <si>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</si>
  <si>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</si>
  <si>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</si>
  <si>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</si>
  <si>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</si>
  <si>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</si>
  <si>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</si>
  <si>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</si>
  <si>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</si>
  <si>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</si>
  <si>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</si>
  <si>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</si>
  <si>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</si>
  <si>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</si>
  <si>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</si>
  <si>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</si>
  <si>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</si>
  <si>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</si>
  <si>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</si>
  <si>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</si>
  <si>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</si>
  <si>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</si>
  <si>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</si>
  <si>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</si>
  <si>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</si>
  <si>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</si>
  <si>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</si>
  <si>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</si>
  <si>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</si>
  <si>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</si>
  <si>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</si>
  <si>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</si>
  <si>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</si>
  <si>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</si>
  <si>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</si>
  <si>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</si>
  <si>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</si>
  <si>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</si>
  <si>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</si>
  <si>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</si>
  <si>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</si>
  <si>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</si>
  <si>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</si>
  <si>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</si>
  <si>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</si>
  <si>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</si>
  <si>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</si>
  <si>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</si>
  <si>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</si>
  <si>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</si>
  <si>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</si>
  <si>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</si>
  <si>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</si>
  <si>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</si>
  <si>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</si>
  <si>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</si>
  <si>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</si>
  <si>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</si>
  <si>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</si>
  <si>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</si>
  <si>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</si>
  <si>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</si>
  <si>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</si>
  <si>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</si>
  <si>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</si>
  <si>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</si>
  <si>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</si>
  <si>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</si>
  <si>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</si>
  <si>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</si>
  <si>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</si>
  <si>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</si>
  <si>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</si>
  <si>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</si>
  <si>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</si>
  <si>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</si>
  <si>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</si>
  <si>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</si>
  <si>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</si>
  <si>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</si>
  <si>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</si>
  <si>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</si>
  <si>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</si>
  <si>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</si>
  <si>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</si>
  <si>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</si>
  <si>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</si>
  <si>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</si>
  <si>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</si>
  <si>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</si>
  <si>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</si>
  <si>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</si>
  <si>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</si>
  <si>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</si>
  <si>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</si>
  <si>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</si>
  <si>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</si>
  <si>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</si>
  <si>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</si>
  <si>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</si>
  <si>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</si>
  <si>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</si>
  <si>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</si>
  <si>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</si>
  <si>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</si>
  <si>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</si>
  <si>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</si>
  <si>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</si>
  <si>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</si>
  <si>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</si>
  <si>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</si>
  <si>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</si>
  <si>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</si>
  <si>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</si>
  <si>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</si>
  <si>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</si>
  <si>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</si>
  <si>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</si>
  <si>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</si>
  <si>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</si>
  <si>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</si>
  <si>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</si>
  <si>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</si>
  <si>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</si>
  <si>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</si>
  <si>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</si>
  <si>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</si>
  <si>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</si>
  <si>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</si>
  <si>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</si>
  <si>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</si>
  <si>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</si>
  <si>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</si>
  <si>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</si>
  <si>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</si>
  <si>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</si>
  <si>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</si>
  <si>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</si>
  <si>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</si>
  <si>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</si>
  <si>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</si>
  <si>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</si>
  <si>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</si>
  <si>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</si>
  <si>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</si>
  <si>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</si>
  <si>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</si>
  <si>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</si>
  <si>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</si>
  <si>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</si>
  <si>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</si>
  <si>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</si>
  <si>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</si>
  <si>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</si>
  <si>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</si>
  <si>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</si>
  <si>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</si>
  <si>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</si>
  <si>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</si>
  <si>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</si>
  <si>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</si>
  <si>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</si>
  <si>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</si>
  <si>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</si>
  <si>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</si>
  <si>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</si>
  <si>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</si>
  <si>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</si>
  <si>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</si>
  <si>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</si>
  <si>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</si>
  <si>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</si>
  <si>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</si>
  <si>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</si>
  <si>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</si>
  <si>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</si>
  <si>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</si>
  <si>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</si>
  <si>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</si>
  <si>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</si>
  <si>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</si>
  <si>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</si>
  <si>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</si>
  <si>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</si>
  <si>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</si>
  <si>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</si>
  <si>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</si>
  <si>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</si>
  <si>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</si>
  <si>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</si>
  <si>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</si>
  <si>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</si>
  <si>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</si>
  <si>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</si>
  <si>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</si>
  <si>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</si>
  <si>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</si>
  <si>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</si>
  <si>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</si>
  <si>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</si>
  <si>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</si>
  <si>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</si>
  <si>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</si>
  <si>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</si>
  <si>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</si>
  <si>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</si>
  <si>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</si>
  <si>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</si>
  <si>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</si>
  <si>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</si>
  <si>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</si>
  <si>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</si>
  <si>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</si>
  <si>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</si>
  <si>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</si>
  <si>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</si>
  <si>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</si>
  <si>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</si>
  <si>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</si>
  <si>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</si>
  <si>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</si>
  <si>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</si>
  <si>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</si>
  <si>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</si>
  <si>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</si>
  <si>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</si>
  <si>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</si>
  <si>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</si>
  <si>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</si>
  <si>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</si>
  <si>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</si>
  <si>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</si>
  <si>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</si>
  <si>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</si>
  <si>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</si>
  <si>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</si>
  <si>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</si>
  <si>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</si>
  <si>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</si>
  <si>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</si>
  <si>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</si>
  <si>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</si>
  <si>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</si>
  <si>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</si>
  <si>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</si>
  <si>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</si>
  <si>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</si>
  <si>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</si>
  <si>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</si>
  <si>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</si>
  <si>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</si>
  <si>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</si>
  <si>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</si>
  <si>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</si>
  <si>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</si>
  <si>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</si>
  <si>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</si>
  <si>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</si>
  <si>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</si>
  <si>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</si>
  <si>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</si>
  <si>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</si>
  <si>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</si>
  <si>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</si>
  <si>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</si>
  <si>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</si>
  <si>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</si>
  <si>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</si>
  <si>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</si>
  <si>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</si>
  <si>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</si>
  <si>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</si>
  <si>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</si>
  <si>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</si>
  <si>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</si>
  <si>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</si>
  <si>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</si>
  <si>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</si>
  <si>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</si>
  <si>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</si>
  <si>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</si>
  <si>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</si>
  <si>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</si>
  <si>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</si>
  <si>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</si>
  <si>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</si>
  <si>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</si>
  <si>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</si>
  <si>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</si>
  <si>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</si>
  <si>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</si>
  <si>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</si>
  <si>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</si>
  <si>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</si>
  <si>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</si>
  <si>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</si>
  <si>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</si>
  <si>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</si>
  <si>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</si>
  <si>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</si>
  <si>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</si>
  <si>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</si>
  <si>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</si>
  <si>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</si>
  <si>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</si>
  <si>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</si>
  <si>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</si>
  <si>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</si>
  <si>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</si>
  <si>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</si>
  <si>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</si>
  <si>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</si>
  <si>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</si>
  <si>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</si>
  <si>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</si>
  <si>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</si>
  <si>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</si>
  <si>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</si>
  <si>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</si>
  <si>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</si>
  <si>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</si>
  <si>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</si>
  <si>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</si>
  <si>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</si>
  <si>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</si>
  <si>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</si>
  <si>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</si>
  <si>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</si>
  <si>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</si>
  <si>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</si>
  <si>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</si>
  <si>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</si>
  <si>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</si>
  <si>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</si>
  <si>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</si>
  <si>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</si>
  <si>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</si>
  <si>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</si>
  <si>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</si>
  <si>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</si>
  <si>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</si>
  <si>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</si>
  <si>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</si>
  <si>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</si>
  <si>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</si>
  <si>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</si>
  <si>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</si>
  <si>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</si>
  <si>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</si>
  <si>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</si>
  <si>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</si>
  <si>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</si>
  <si>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</si>
  <si>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</si>
  <si>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</si>
  <si>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</si>
  <si>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</si>
  <si>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</si>
  <si>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</si>
  <si>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</si>
  <si>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</si>
  <si>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</si>
  <si>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</si>
  <si>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</si>
  <si>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</si>
  <si>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</si>
  <si>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</si>
  <si>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</si>
  <si>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</si>
  <si>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</si>
  <si>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</si>
  <si>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</si>
  <si>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</si>
  <si>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</si>
  <si>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</si>
  <si>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</si>
  <si>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</si>
  <si>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</si>
  <si>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</si>
  <si>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</si>
  <si>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</si>
  <si>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</si>
  <si>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</si>
  <si>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</si>
  <si>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</si>
  <si>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</si>
  <si>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</si>
  <si>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</si>
  <si>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</si>
  <si>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</si>
  <si>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</si>
  <si>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</si>
  <si>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</si>
  <si>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</si>
  <si>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</si>
  <si>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</si>
  <si>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</si>
  <si>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</si>
  <si>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</si>
  <si>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</si>
  <si>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</si>
  <si>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</si>
  <si>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</si>
  <si>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</si>
  <si>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</si>
  <si>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</si>
  <si>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</si>
  <si>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</si>
  <si>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</si>
  <si>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</si>
  <si>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</si>
  <si>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</si>
  <si>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</si>
  <si>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</si>
  <si>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</si>
  <si>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</si>
  <si>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</si>
  <si>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</si>
  <si>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</si>
  <si>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</si>
  <si>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</si>
  <si>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</si>
  <si>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</si>
  <si>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</si>
  <si>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</si>
  <si>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</si>
  <si>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</si>
  <si>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</si>
  <si>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</si>
  <si>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</si>
  <si>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</si>
  <si>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</si>
  <si>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</si>
  <si>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</si>
  <si>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</si>
  <si>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</si>
  <si>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</si>
  <si>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</si>
  <si>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</si>
  <si>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</si>
  <si>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</si>
  <si>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</si>
  <si>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</si>
  <si>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</si>
  <si>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</si>
  <si>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</si>
  <si>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</si>
  <si>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</si>
  <si>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</si>
  <si>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</si>
  <si>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</si>
  <si>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</si>
  <si>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</si>
  <si>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</si>
  <si>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</si>
  <si>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</si>
  <si>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</si>
  <si>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</si>
  <si>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</si>
  <si>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</si>
  <si>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</si>
  <si>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</si>
  <si>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</si>
  <si>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</si>
  <si>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</si>
  <si>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</si>
  <si>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</si>
  <si>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</si>
  <si>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</si>
  <si>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</si>
  <si>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</si>
  <si>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</si>
  <si>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</si>
  <si>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</si>
  <si>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</si>
  <si>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</si>
  <si>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</si>
  <si>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</si>
  <si>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</si>
  <si>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</si>
  <si>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</si>
  <si>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</si>
  <si>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</si>
  <si>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</si>
  <si>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</si>
  <si>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</si>
  <si>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</si>
  <si>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</si>
  <si>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</si>
  <si>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</si>
  <si>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</si>
  <si>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</si>
  <si>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</si>
  <si>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</si>
  <si>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</si>
  <si>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</si>
  <si>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</si>
  <si>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</si>
  <si>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</si>
  <si>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</si>
  <si>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</si>
  <si>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</si>
  <si>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</si>
  <si>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</si>
  <si>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</si>
  <si>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</si>
  <si>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</si>
  <si>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</si>
  <si>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</si>
  <si>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</si>
  <si>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</si>
  <si>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</si>
  <si>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</si>
  <si>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</si>
  <si>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</si>
  <si>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</si>
  <si>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</si>
  <si>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</si>
  <si>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</si>
  <si>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</si>
  <si>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</si>
  <si>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</si>
  <si>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</si>
  <si>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</si>
  <si>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</si>
  <si>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</si>
  <si>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</si>
  <si>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</si>
  <si>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</si>
  <si>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</si>
  <si>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</si>
  <si>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</si>
  <si>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</si>
  <si>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</si>
  <si>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</si>
  <si>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</si>
  <si>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</si>
  <si>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</si>
  <si>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</si>
  <si>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</si>
  <si>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</si>
  <si>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</si>
  <si>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</si>
  <si>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</si>
  <si>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</si>
  <si>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</si>
  <si>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</si>
  <si>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</si>
  <si>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</si>
  <si>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</si>
  <si>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</si>
  <si>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</si>
  <si>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</si>
  <si>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</si>
  <si>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</si>
  <si>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</si>
  <si>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</si>
  <si>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</si>
  <si>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</si>
  <si>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</si>
  <si>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</si>
  <si>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</si>
  <si>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</si>
  <si>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</si>
  <si>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</si>
  <si>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</si>
  <si>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</si>
  <si>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</si>
  <si>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</si>
  <si>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</si>
  <si>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</si>
  <si>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</si>
  <si>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</si>
  <si>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</si>
  <si>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</si>
  <si>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</si>
  <si>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</si>
  <si>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</si>
  <si>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</si>
  <si>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</si>
  <si>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</si>
  <si>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</si>
  <si>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</si>
  <si>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</si>
  <si>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</si>
  <si>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</si>
  <si>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</si>
  <si>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</si>
  <si>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</si>
  <si>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</si>
  <si>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</si>
  <si>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</si>
  <si>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</si>
  <si>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</si>
  <si>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</si>
  <si>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</si>
  <si>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</si>
  <si>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</si>
  <si>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</si>
  <si>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</si>
  <si>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</si>
  <si>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</si>
  <si>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</si>
  <si>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</si>
  <si>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</si>
  <si>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</si>
  <si>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</si>
  <si>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</si>
  <si>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</si>
  <si>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</si>
  <si>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</si>
  <si>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</si>
  <si>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</si>
  <si>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</si>
  <si>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</si>
  <si>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</si>
  <si>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</si>
  <si>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</si>
  <si>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</si>
  <si>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</si>
  <si>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</si>
  <si>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</si>
  <si>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</si>
  <si>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</si>
  <si>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</si>
  <si>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</si>
  <si>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</si>
  <si>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</si>
  <si>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</si>
  <si>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</si>
  <si>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</si>
  <si>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</si>
  <si>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</si>
  <si>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</si>
  <si>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</si>
  <si>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</si>
  <si>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</si>
  <si>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</si>
  <si>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</si>
  <si>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</si>
  <si>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</si>
  <si>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</si>
  <si>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</si>
  <si>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</si>
  <si>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</si>
  <si>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</si>
  <si>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</si>
  <si>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</si>
  <si>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</si>
  <si>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</si>
  <si>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</si>
  <si>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</si>
  <si>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</si>
  <si>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</si>
  <si>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</si>
  <si>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</si>
  <si>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</si>
  <si>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</si>
  <si>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</si>
  <si>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</si>
  <si>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</si>
  <si>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</si>
  <si>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</si>
  <si>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</si>
  <si>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</si>
  <si>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</si>
  <si>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</si>
  <si>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</si>
  <si>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</si>
  <si>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</si>
  <si>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</si>
  <si>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</si>
  <si>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</si>
  <si>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</si>
  <si>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</si>
  <si>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</si>
  <si>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</si>
  <si>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</si>
  <si>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</si>
  <si>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</si>
  <si>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</si>
  <si>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</si>
  <si>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</si>
  <si>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</si>
  <si>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</si>
  <si>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</si>
  <si>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</si>
  <si>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</si>
  <si>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</si>
  <si>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</si>
  <si>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</si>
  <si>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</si>
  <si>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</si>
  <si>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</si>
  <si>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</si>
  <si>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</si>
  <si>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</si>
  <si>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</si>
  <si>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</si>
  <si>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</si>
  <si>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</si>
  <si>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</si>
  <si>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</si>
  <si>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</si>
  <si>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</si>
  <si>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</si>
  <si>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</si>
  <si>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</si>
  <si>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</si>
  <si>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</si>
  <si>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</si>
  <si>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</si>
  <si>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</si>
  <si>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</si>
  <si>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</si>
  <si>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</si>
  <si>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</si>
  <si>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</si>
  <si>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</si>
  <si>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</si>
  <si>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</si>
  <si>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</si>
  <si>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</si>
  <si>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</si>
  <si>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</si>
  <si>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</si>
  <si>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</si>
  <si>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</si>
  <si>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</si>
  <si>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</si>
  <si>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</si>
  <si>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</si>
  <si>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</si>
  <si>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</si>
  <si>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</si>
  <si>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</si>
  <si>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</si>
  <si>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</si>
  <si>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</si>
  <si>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</si>
  <si>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</si>
  <si>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</si>
  <si>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</si>
  <si>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</si>
  <si>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</si>
  <si>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</si>
  <si>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</si>
  <si>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</si>
  <si>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</si>
  <si>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</si>
  <si>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</si>
  <si>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</si>
  <si>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</si>
  <si>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</si>
  <si>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</si>
  <si>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</si>
  <si>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</si>
  <si>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</si>
  <si>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</si>
  <si>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</si>
  <si>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</si>
  <si>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</si>
  <si>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</si>
  <si>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</si>
  <si>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</si>
  <si>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</si>
  <si>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</si>
  <si>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</si>
  <si>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</si>
  <si>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</si>
  <si>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</si>
  <si>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</si>
  <si>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</si>
  <si>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</si>
  <si>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</si>
  <si>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</si>
  <si>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</si>
  <si>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</si>
  <si>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</si>
  <si>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</si>
  <si>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</si>
  <si>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</si>
  <si>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</si>
  <si>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</si>
  <si>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</si>
  <si>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</si>
  <si>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</si>
  <si>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</si>
  <si>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</si>
  <si>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</si>
  <si>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</si>
  <si>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</si>
  <si>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</si>
  <si>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</si>
  <si>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</si>
  <si>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</si>
  <si>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</si>
  <si>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</si>
  <si>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</si>
  <si>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</si>
  <si>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</si>
  <si>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</si>
  <si>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</si>
  <si>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</si>
  <si>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</si>
  <si>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</si>
  <si>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</si>
  <si>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</si>
  <si>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</si>
  <si>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</si>
  <si>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</si>
  <si>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</si>
  <si>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</si>
  <si>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</si>
  <si>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</si>
  <si>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</si>
  <si>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</si>
  <si>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</si>
  <si>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</si>
  <si>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</si>
  <si>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</si>
  <si>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</si>
  <si>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</si>
  <si>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</si>
  <si>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</si>
  <si>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</si>
  <si>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</si>
  <si>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</si>
  <si>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</si>
  <si>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</si>
  <si>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</si>
  <si>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</si>
  <si>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</si>
  <si>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</si>
  <si>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</si>
  <si>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</si>
  <si>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</si>
  <si>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</si>
  <si>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</si>
  <si>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</si>
  <si>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</si>
  <si>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</si>
  <si>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</si>
  <si>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</si>
  <si>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</si>
  <si>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</si>
  <si>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</si>
  <si>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</si>
  <si>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</si>
  <si>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</si>
  <si>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</si>
  <si>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</si>
  <si>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</si>
  <si>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</si>
  <si>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</si>
  <si>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</si>
  <si>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</si>
  <si>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</si>
  <si>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</si>
  <si>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</si>
  <si>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</si>
  <si>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</si>
  <si>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</si>
  <si>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</si>
  <si>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</si>
  <si>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</si>
  <si>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</si>
  <si>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</si>
  <si>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</si>
  <si>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</si>
  <si>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</si>
  <si>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</si>
  <si>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</si>
  <si>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</si>
  <si>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</si>
  <si>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</si>
  <si>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</si>
  <si>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</si>
  <si>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</si>
  <si>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</si>
  <si>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</si>
  <si>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</si>
  <si>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</si>
  <si>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</si>
  <si>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</si>
  <si>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</si>
  <si>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</si>
  <si>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</si>
  <si>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</si>
  <si>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</si>
  <si>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</si>
  <si>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</si>
  <si>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</si>
  <si>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</si>
  <si>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</si>
  <si>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</si>
  <si>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</si>
  <si>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</si>
  <si>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</si>
  <si>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</si>
  <si>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</si>
  <si>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</si>
  <si>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</si>
  <si>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</si>
  <si>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</si>
  <si>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</si>
  <si>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</si>
  <si>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</si>
  <si>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</si>
  <si>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</si>
  <si>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</si>
  <si>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</si>
  <si>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</si>
  <si>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</si>
  <si>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</si>
  <si>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</si>
  <si>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</si>
  <si>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</si>
  <si>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</si>
  <si>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</si>
  <si>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</si>
  <si>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</si>
  <si>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</si>
  <si>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</si>
  <si>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</si>
  <si>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</si>
  <si>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</si>
  <si>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</si>
  <si>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</si>
  <si>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</si>
  <si>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</si>
  <si>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</si>
  <si>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</si>
  <si>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</si>
  <si>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</si>
  <si>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</si>
  <si>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</si>
  <si>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</si>
  <si>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</si>
  <si>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</si>
  <si>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</si>
  <si>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</si>
  <si>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</si>
  <si>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</si>
  <si>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</si>
  <si>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</si>
  <si>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</si>
  <si>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</si>
  <si>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</si>
  <si>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</si>
  <si>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</si>
  <si>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</si>
  <si>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</si>
  <si>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</si>
  <si>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</si>
  <si>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</si>
  <si>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</si>
  <si>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</si>
  <si>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</si>
  <si>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</si>
  <si>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</si>
  <si>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</si>
  <si>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</si>
  <si>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</si>
  <si>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</si>
  <si>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</si>
  <si>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</si>
  <si>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</si>
  <si>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</si>
  <si>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</si>
  <si>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</si>
  <si>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</si>
  <si>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</si>
  <si>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</si>
  <si>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</si>
  <si>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</si>
  <si>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</si>
  <si>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</si>
  <si>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</si>
  <si>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</si>
  <si>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</si>
  <si>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</si>
  <si>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</si>
  <si>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</si>
  <si>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</si>
  <si>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</si>
  <si>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</si>
  <si>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</si>
  <si>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</si>
  <si>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</si>
  <si>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</si>
  <si>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</si>
  <si>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</si>
  <si>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</si>
  <si>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</si>
  <si>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</si>
  <si>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</si>
  <si>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</si>
  <si>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</si>
  <si>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</si>
  <si>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</si>
  <si>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</si>
  <si>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</si>
  <si>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</si>
  <si>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</si>
  <si>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</si>
  <si>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</si>
  <si>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</si>
  <si>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</si>
  <si>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</si>
  <si>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</si>
  <si>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</si>
  <si>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</si>
  <si>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</si>
  <si>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</si>
  <si>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</si>
  <si>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</si>
  <si>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</si>
  <si>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</si>
  <si>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</si>
  <si>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</si>
  <si>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</si>
  <si>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</si>
  <si>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</si>
  <si>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</si>
  <si>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</si>
  <si>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</si>
  <si>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</si>
  <si>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</si>
  <si>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</si>
  <si>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</si>
  <si>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</si>
  <si>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</si>
  <si>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</si>
  <si>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</si>
  <si>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</si>
  <si>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</si>
  <si>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</si>
  <si>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</si>
  <si>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</si>
  <si>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</si>
  <si>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</si>
  <si>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</si>
  <si>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</si>
  <si>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</si>
  <si>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</si>
  <si>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</si>
  <si>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</si>
  <si>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</si>
  <si>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</si>
  <si>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</si>
  <si>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</si>
  <si>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</si>
  <si>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</si>
  <si>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</si>
  <si>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</si>
  <si>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</si>
  <si>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</si>
  <si>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</si>
  <si>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</si>
  <si>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</si>
  <si>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</si>
  <si>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</si>
  <si>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</si>
  <si>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</si>
  <si>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</si>
  <si>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</si>
  <si>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</si>
  <si>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</si>
  <si>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</si>
  <si>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</si>
  <si>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</si>
  <si>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</si>
  <si>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</si>
  <si>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</si>
  <si>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</si>
  <si>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</si>
  <si>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</si>
  <si>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</si>
  <si>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</si>
  <si>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</si>
  <si>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</si>
  <si>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</si>
  <si>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</si>
  <si>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</si>
  <si>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</si>
  <si>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</si>
  <si>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</si>
  <si>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</si>
  <si>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</si>
  <si>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</si>
  <si>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</si>
  <si>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</si>
  <si>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</si>
  <si>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</si>
  <si>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</si>
  <si>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</si>
  <si>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</si>
  <si>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</si>
  <si>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</si>
  <si>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</si>
  <si>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</si>
  <si>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</si>
  <si>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</si>
  <si>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</si>
  <si>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</si>
  <si>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</si>
  <si>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</si>
  <si>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</si>
  <si>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</si>
  <si>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</si>
  <si>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</si>
  <si>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</si>
  <si>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</si>
  <si>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</si>
  <si>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</si>
  <si>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</si>
  <si>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</si>
  <si>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</si>
  <si>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</si>
  <si>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</si>
  <si>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</si>
  <si>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</si>
  <si>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</si>
  <si>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</si>
  <si>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</si>
  <si>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</si>
  <si>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</si>
  <si>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</si>
  <si>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</si>
  <si>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</si>
  <si>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</si>
  <si>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</si>
  <si>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</si>
  <si>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</si>
  <si>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</si>
  <si>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</si>
  <si>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</si>
  <si>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</si>
  <si>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</si>
  <si>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</si>
  <si>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</si>
  <si>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</si>
  <si>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</si>
  <si>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</si>
  <si>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</si>
  <si>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</si>
  <si>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</si>
  <si>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</si>
  <si>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</si>
  <si>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</si>
  <si>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</si>
  <si>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</si>
  <si>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</si>
  <si>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</si>
  <si>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</si>
  <si>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</si>
  <si>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</si>
  <si>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</si>
  <si>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</si>
  <si>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</si>
  <si>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</si>
  <si>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</si>
  <si>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</si>
  <si>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</si>
  <si>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</si>
  <si>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</si>
  <si>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</si>
  <si>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</si>
  <si>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</si>
  <si>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</si>
  <si>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</si>
  <si>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</si>
  <si>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</si>
  <si>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</si>
  <si>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</si>
  <si>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</si>
  <si>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</si>
  <si>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</si>
  <si>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</si>
  <si>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</si>
  <si>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</si>
  <si>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</si>
  <si>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</si>
  <si>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</si>
  <si>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</si>
  <si>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</si>
  <si>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</si>
  <si>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</si>
  <si>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</si>
  <si>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</si>
  <si>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</si>
  <si>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</si>
  <si>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</si>
  <si>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</si>
  <si>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</si>
  <si>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</si>
  <si>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</si>
  <si>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</si>
  <si>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</si>
  <si>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</si>
  <si>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</si>
  <si>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</si>
  <si>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</si>
  <si>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</si>
  <si>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</si>
  <si>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</si>
  <si>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</si>
  <si>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</si>
  <si>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</si>
  <si>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</si>
  <si>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</si>
  <si>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</si>
  <si>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</si>
  <si>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</si>
  <si>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</si>
  <si>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</si>
  <si>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</si>
  <si>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</si>
  <si>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</si>
  <si>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</si>
  <si>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</si>
  <si>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</si>
  <si>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</si>
  <si>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</si>
  <si>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</si>
  <si>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</si>
  <si>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</si>
  <si>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</si>
  <si>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</si>
  <si>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</si>
  <si>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</si>
  <si>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</si>
  <si>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</si>
  <si>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</si>
  <si>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</si>
  <si>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</si>
  <si>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</si>
  <si>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</si>
  <si>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</si>
  <si>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</si>
  <si>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</si>
  <si>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</si>
  <si>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</si>
  <si>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</si>
  <si>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</si>
  <si>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</si>
  <si>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</si>
  <si>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</si>
  <si>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</si>
  <si>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</si>
  <si>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</si>
  <si>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</si>
  <si>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</si>
  <si>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</si>
  <si>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</si>
  <si>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</si>
  <si>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</si>
  <si>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</si>
  <si>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</si>
  <si>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</si>
  <si>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</si>
  <si>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</si>
  <si>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</si>
  <si>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</si>
  <si>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</si>
  <si>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</si>
  <si>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</si>
  <si>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</si>
  <si>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</si>
  <si>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</si>
  <si>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</si>
  <si>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</si>
  <si>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</si>
  <si>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</si>
  <si>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</si>
  <si>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</si>
  <si>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</si>
  <si>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</si>
  <si>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</si>
  <si>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</si>
  <si>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</si>
  <si>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</si>
  <si>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</si>
  <si>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</si>
  <si>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</si>
  <si>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</si>
  <si>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</si>
  <si>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</si>
  <si>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</si>
  <si>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</si>
  <si>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</si>
  <si>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</si>
  <si>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</si>
  <si>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</si>
  <si>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</si>
  <si>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</si>
  <si>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</si>
  <si>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</si>
  <si>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</si>
  <si>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</si>
  <si>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</si>
  <si>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</si>
  <si>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</si>
  <si>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</si>
  <si>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</si>
  <si>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</si>
  <si>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</si>
  <si>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</si>
  <si>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</si>
  <si>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</si>
  <si>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</si>
  <si>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</si>
  <si>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</si>
  <si>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</si>
  <si>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</si>
  <si>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</si>
  <si>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</si>
  <si>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</si>
  <si>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</si>
  <si>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</si>
  <si>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</si>
  <si>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</si>
  <si>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</si>
  <si>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</si>
  <si>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</si>
  <si>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</si>
  <si>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</si>
  <si>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</si>
  <si>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</si>
  <si>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</si>
  <si>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</si>
  <si>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</si>
  <si>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</si>
  <si>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</si>
  <si>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</si>
  <si>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</si>
  <si>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</si>
  <si>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</si>
  <si>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</si>
  <si>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</si>
  <si>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</si>
  <si>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</si>
  <si>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</si>
  <si>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</si>
  <si>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</si>
  <si>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</si>
  <si>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</si>
  <si>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</si>
  <si>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</si>
  <si>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</si>
  <si>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</si>
  <si>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</si>
  <si>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</si>
  <si>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</si>
  <si>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</si>
  <si>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</si>
  <si>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</si>
  <si>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</si>
  <si>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</si>
  <si>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</si>
  <si>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</si>
  <si>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</si>
  <si>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</si>
  <si>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</si>
  <si>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</si>
  <si>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</si>
  <si>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</si>
  <si>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</si>
  <si>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</si>
  <si>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</si>
  <si>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</si>
  <si>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</si>
  <si>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</si>
  <si>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</si>
  <si>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</si>
  <si>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</si>
  <si>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</si>
  <si>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</si>
  <si>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</si>
  <si>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</si>
  <si>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</si>
  <si>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</si>
  <si>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</si>
  <si>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</si>
  <si>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</si>
  <si>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</si>
  <si>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</si>
  <si>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</si>
  <si>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</si>
  <si>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</si>
  <si>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</si>
  <si>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</si>
  <si>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</si>
  <si>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</si>
  <si>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</si>
  <si>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</si>
  <si>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</si>
  <si>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</si>
  <si>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</si>
  <si>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</si>
  <si>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</si>
  <si>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</si>
  <si>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</si>
  <si>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</si>
  <si>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</si>
  <si>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</si>
  <si>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</si>
  <si>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</si>
  <si>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</si>
  <si>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</si>
  <si>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</si>
  <si>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</si>
  <si>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</si>
  <si>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</si>
  <si>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</si>
  <si>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</si>
  <si>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</si>
  <si>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</si>
  <si>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</si>
  <si>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</si>
  <si>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</si>
  <si>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</si>
  <si>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</si>
  <si>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</si>
  <si>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</si>
  <si>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</si>
  <si>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</si>
  <si>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</si>
  <si>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</si>
  <si>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</si>
  <si>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</si>
  <si>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</si>
  <si>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</si>
  <si>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</si>
  <si>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</si>
  <si>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</si>
  <si>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</si>
  <si>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</si>
  <si>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</si>
  <si>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</si>
  <si>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</si>
  <si>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</si>
  <si>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</si>
  <si>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</si>
  <si>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</si>
  <si>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</si>
  <si>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</si>
  <si>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</si>
  <si>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</si>
  <si>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</si>
  <si>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</si>
  <si>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</si>
  <si>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</si>
  <si>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</si>
  <si>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</si>
  <si>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</si>
  <si>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</si>
  <si>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</si>
  <si>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</si>
  <si>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</si>
  <si>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</si>
  <si>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</si>
  <si>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</si>
  <si>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</si>
  <si>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</si>
  <si>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</si>
  <si>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</si>
  <si>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</si>
  <si>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</si>
  <si>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</si>
  <si>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</si>
  <si>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</si>
  <si>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</si>
  <si>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</si>
  <si>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</si>
  <si>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</si>
  <si>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</si>
  <si>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</si>
  <si>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</si>
  <si>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</si>
  <si>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</si>
  <si>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</si>
  <si>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</si>
  <si>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</si>
  <si>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</si>
  <si>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</si>
  <si>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</si>
  <si>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</si>
  <si>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</si>
  <si>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</si>
  <si>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</si>
  <si>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</si>
  <si>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</si>
  <si>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</si>
  <si>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</si>
  <si>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</si>
  <si>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</si>
  <si>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</si>
  <si>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</si>
  <si>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</si>
  <si>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</si>
  <si>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</si>
  <si>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</si>
  <si>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</si>
  <si>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</si>
  <si>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</si>
  <si>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</si>
  <si>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</si>
  <si>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</si>
  <si>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</si>
  <si>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</si>
  <si>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</si>
  <si>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</si>
  <si>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</si>
  <si>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</si>
  <si>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</si>
  <si>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</si>
  <si>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</si>
  <si>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</si>
  <si>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</si>
  <si>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</si>
  <si>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</si>
  <si>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</si>
  <si>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</si>
  <si>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</si>
  <si>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</si>
  <si>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</si>
  <si>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</si>
  <si>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</si>
  <si>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</si>
  <si>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</si>
  <si>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</si>
  <si>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</si>
  <si>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</si>
  <si>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</si>
  <si>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</si>
  <si>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</si>
  <si>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</si>
  <si>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</si>
  <si>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</si>
  <si>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</si>
  <si>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</si>
  <si>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</si>
  <si>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</si>
  <si>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</si>
  <si>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</si>
  <si>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</si>
  <si>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</si>
  <si>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</si>
  <si>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</si>
  <si>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</si>
  <si>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</si>
  <si>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</si>
  <si>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</si>
  <si>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</si>
  <si>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</si>
  <si>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</si>
  <si>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</si>
  <si>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</si>
  <si>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</si>
  <si>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</si>
  <si>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</si>
  <si>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</si>
  <si>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</si>
  <si>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</si>
  <si>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</si>
  <si>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</si>
  <si>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</si>
  <si>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</si>
  <si>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</si>
  <si>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</si>
  <si>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</si>
  <si>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</si>
  <si>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</si>
  <si>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</si>
  <si>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</si>
  <si>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</si>
  <si>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</si>
  <si>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</si>
  <si>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</si>
  <si>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</si>
  <si>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</si>
  <si>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</si>
  <si>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</si>
  <si>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</si>
  <si>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</si>
  <si>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</si>
  <si>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</si>
  <si>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</si>
  <si>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</si>
  <si>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</si>
  <si>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</si>
  <si>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</si>
  <si>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</si>
  <si>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</si>
  <si>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</si>
  <si>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</si>
  <si>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</si>
  <si>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</si>
  <si>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</si>
  <si>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</si>
  <si>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</si>
  <si>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</si>
  <si>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</si>
  <si>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</si>
  <si>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</si>
  <si>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</si>
  <si>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</si>
  <si>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</si>
  <si>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</si>
  <si>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</si>
  <si>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</si>
  <si>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</si>
  <si>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</si>
  <si>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</si>
  <si>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</si>
  <si>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</si>
  <si>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</si>
  <si>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</si>
  <si>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</si>
  <si>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</si>
  <si>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</si>
  <si>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</si>
  <si>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</si>
  <si>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</si>
  <si>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</si>
  <si>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</si>
  <si>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</si>
  <si>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</si>
  <si>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</si>
  <si>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</si>
  <si>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</si>
  <si>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</si>
  <si>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</si>
  <si>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</si>
  <si>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</si>
  <si>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</si>
  <si>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</si>
  <si>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</si>
  <si>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</si>
  <si>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</si>
  <si>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</si>
  <si>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</si>
  <si>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</si>
  <si>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</si>
  <si>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</si>
  <si>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</si>
  <si>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</si>
  <si>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</si>
  <si>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</si>
  <si>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</si>
  <si>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</si>
  <si>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</si>
  <si>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</si>
  <si>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</si>
  <si>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</si>
  <si>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</si>
  <si>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</si>
  <si>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</si>
  <si>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</si>
  <si>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</si>
  <si>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</si>
  <si>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</si>
  <si>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</si>
  <si>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</si>
  <si>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</si>
  <si>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</si>
  <si>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</si>
  <si>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</si>
  <si>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</si>
  <si>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</si>
  <si>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</si>
  <si>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</si>
  <si>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</si>
  <si>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</si>
  <si>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</si>
  <si>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</si>
  <si>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</si>
  <si>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</si>
  <si>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</si>
  <si>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</si>
  <si>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</si>
  <si>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</si>
  <si>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</si>
  <si>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</si>
  <si>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</si>
  <si>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</si>
  <si>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</si>
  <si>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</si>
  <si>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</si>
  <si>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</si>
  <si>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</si>
  <si>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</si>
  <si>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</si>
  <si>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</si>
  <si>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</si>
  <si>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</si>
  <si>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</si>
  <si>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</si>
  <si>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</si>
  <si>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</si>
  <si>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</si>
  <si>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</si>
  <si>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</si>
  <si>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</si>
  <si>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</si>
  <si>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</si>
  <si>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</si>
  <si>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</si>
  <si>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</si>
  <si>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</si>
  <si>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</si>
  <si>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</si>
  <si>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</si>
  <si>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</si>
  <si>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</si>
  <si>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</si>
  <si>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</si>
  <si>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</si>
  <si>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</si>
  <si>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</si>
  <si>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</si>
  <si>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</si>
  <si>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</si>
  <si>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</si>
  <si>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</si>
  <si>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</si>
  <si>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</si>
  <si>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</si>
  <si>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</si>
  <si>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</si>
  <si>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</si>
  <si>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</si>
  <si>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</si>
  <si>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</si>
  <si>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</si>
  <si>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</si>
  <si>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</si>
  <si>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</si>
  <si>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</si>
  <si>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</si>
  <si>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</si>
  <si>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</si>
  <si>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</si>
  <si>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</si>
  <si>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</si>
  <si>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</si>
  <si>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</si>
  <si>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</si>
  <si>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</si>
  <si>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</si>
  <si>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</si>
  <si>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</si>
  <si>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</si>
  <si>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</si>
  <si>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</si>
  <si>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</si>
  <si>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</si>
  <si>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</si>
  <si>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</si>
  <si>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</si>
  <si>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</si>
  <si>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</si>
  <si>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</si>
  <si>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</si>
  <si>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</si>
  <si>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</si>
  <si>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</si>
  <si>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</si>
  <si>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</si>
  <si>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</si>
  <si>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</si>
  <si>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</si>
  <si>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</si>
  <si>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</si>
  <si>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</si>
  <si>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</si>
  <si>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</si>
  <si>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</si>
  <si>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</si>
  <si>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</si>
  <si>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</si>
  <si>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</si>
  <si>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</si>
  <si>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</si>
  <si>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</si>
  <si>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</si>
  <si>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</si>
  <si>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</si>
  <si>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</si>
  <si>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</si>
  <si>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</si>
  <si>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</si>
  <si>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</si>
  <si>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</si>
  <si>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</si>
  <si>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</si>
  <si>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</si>
  <si>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</si>
  <si>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</si>
  <si>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</si>
  <si>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</si>
  <si>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</si>
  <si>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</si>
  <si>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</si>
  <si>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</si>
  <si>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</si>
  <si>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</si>
  <si>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</si>
  <si>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</si>
  <si>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</si>
  <si>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</si>
  <si>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</si>
  <si>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</si>
  <si>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</si>
  <si>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</si>
  <si>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</si>
  <si>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</si>
  <si>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</si>
  <si>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</si>
  <si>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</si>
  <si>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</si>
  <si>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</si>
  <si>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</si>
  <si>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</si>
  <si>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</si>
  <si>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</si>
  <si>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</si>
  <si>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</si>
  <si>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</si>
  <si>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</si>
  <si>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</si>
  <si>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</si>
  <si>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</si>
  <si>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</si>
  <si>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</si>
  <si>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</si>
  <si>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</si>
  <si>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</si>
  <si>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</si>
  <si>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</si>
  <si>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</si>
  <si>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</si>
  <si>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</si>
  <si>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</si>
  <si>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</si>
  <si>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</si>
  <si>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</si>
  <si>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</si>
  <si>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</si>
  <si>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</si>
  <si>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</si>
  <si>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</si>
  <si>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</si>
  <si>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</si>
  <si>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</si>
  <si>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</si>
  <si>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</si>
  <si>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</si>
  <si>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</si>
  <si>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</si>
  <si>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</si>
  <si>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</si>
  <si>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</si>
  <si>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</si>
  <si>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</si>
  <si>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</si>
  <si>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</si>
  <si>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</si>
  <si>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</si>
  <si>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</si>
  <si>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</si>
  <si>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</si>
  <si>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</si>
  <si>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</si>
  <si>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</si>
  <si>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</si>
  <si>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</si>
  <si>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</si>
  <si>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</si>
  <si>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</si>
  <si>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</si>
  <si>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</si>
  <si>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</si>
  <si>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</si>
  <si>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</si>
  <si>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</si>
  <si>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</si>
  <si>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</si>
  <si>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</si>
  <si>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</si>
  <si>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</si>
  <si>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</si>
  <si>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</si>
  <si>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</si>
  <si>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</si>
  <si>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</si>
  <si>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</si>
  <si>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</si>
  <si>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</si>
  <si>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</si>
  <si>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</si>
  <si>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</si>
  <si>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</si>
  <si>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</si>
  <si>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</si>
  <si>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</si>
  <si>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</si>
  <si>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</si>
  <si>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</si>
  <si>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</si>
  <si>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</si>
  <si>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</si>
  <si>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</si>
  <si>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</si>
  <si>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</si>
  <si>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</si>
  <si>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</si>
  <si>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</si>
  <si>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</si>
  <si>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</si>
  <si>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</si>
  <si>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</si>
  <si>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</si>
  <si>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</si>
  <si>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</si>
  <si>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</si>
  <si>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</si>
  <si>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</si>
  <si>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</si>
  <si>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</si>
  <si>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</si>
  <si>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</si>
  <si>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</si>
  <si>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</si>
  <si>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</si>
  <si>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</si>
  <si>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</si>
  <si>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</si>
  <si>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</si>
  <si>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</si>
  <si>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</si>
  <si>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</si>
  <si>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</si>
  <si>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</si>
  <si>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</si>
  <si>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</si>
  <si>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</si>
  <si>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</si>
  <si>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</si>
  <si>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</si>
  <si>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</si>
  <si>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</si>
  <si>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</si>
  <si>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</si>
  <si>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</si>
  <si>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</si>
  <si>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</si>
  <si>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</si>
  <si>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</si>
  <si>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</si>
  <si>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</si>
  <si>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</si>
  <si>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</si>
  <si>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</si>
  <si>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</si>
  <si>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</si>
  <si>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</si>
  <si>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</si>
  <si>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</si>
  <si>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</si>
  <si>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</si>
  <si>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</si>
  <si>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</si>
  <si>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</si>
  <si>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</si>
  <si>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</si>
  <si>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</si>
  <si>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</si>
  <si>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</si>
  <si>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</si>
  <si>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</si>
  <si>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</si>
  <si>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</si>
  <si>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</si>
  <si>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</si>
  <si>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</si>
  <si>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</si>
  <si>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</si>
  <si>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</si>
  <si>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</si>
  <si>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</si>
  <si>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</si>
  <si>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</si>
  <si>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</si>
  <si>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</si>
  <si>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</si>
  <si>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</si>
  <si>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</si>
  <si>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</si>
  <si>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</si>
  <si>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</si>
  <si>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</si>
  <si>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</si>
  <si>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</si>
  <si>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</si>
  <si>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</si>
  <si>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</si>
  <si>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</si>
  <si>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</si>
  <si>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</si>
  <si>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</si>
  <si>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</si>
  <si>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</si>
  <si>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</si>
  <si>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</si>
  <si>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</si>
  <si>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</si>
  <si>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</si>
  <si>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</si>
  <si>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</si>
  <si>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</si>
  <si>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</si>
  <si>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</si>
  <si>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</si>
  <si>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</si>
  <si>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</si>
  <si>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</si>
  <si>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</si>
  <si>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</si>
  <si>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</si>
  <si>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</si>
  <si>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</si>
  <si>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</si>
  <si>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</si>
  <si>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</si>
  <si>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</si>
  <si>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</si>
  <si>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</si>
  <si>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</si>
  <si>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</si>
  <si>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</si>
  <si>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</si>
  <si>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</si>
  <si>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</si>
  <si>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</si>
  <si>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</si>
  <si>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</si>
  <si>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</si>
  <si>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</si>
  <si>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</si>
  <si>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</si>
  <si>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</si>
  <si>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</si>
  <si>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</si>
  <si>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</si>
  <si>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</si>
  <si>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</si>
  <si>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</si>
  <si>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</si>
  <si>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</si>
  <si>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</si>
  <si>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</si>
  <si>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</si>
  <si>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</si>
  <si>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</si>
  <si>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</si>
  <si>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</si>
  <si>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</si>
  <si>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</si>
  <si>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</si>
  <si>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</si>
  <si>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</si>
  <si>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</si>
  <si>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</si>
  <si>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</si>
  <si>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</si>
  <si>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</si>
  <si>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</si>
  <si>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</si>
  <si>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</si>
  <si>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</si>
  <si>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</si>
  <si>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</si>
  <si>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</si>
  <si>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</si>
  <si>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</si>
  <si>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</si>
  <si>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</si>
  <si>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</si>
  <si>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</si>
  <si>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</si>
  <si>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</si>
  <si>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</si>
  <si>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</si>
  <si>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</si>
  <si>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</si>
  <si>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</si>
  <si>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</si>
  <si>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</si>
  <si>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</si>
  <si>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</si>
  <si>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</si>
  <si>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</si>
  <si>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</si>
  <si>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</si>
  <si>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</si>
  <si>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</si>
  <si>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</si>
  <si>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</si>
  <si>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</si>
  <si>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</si>
  <si>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</si>
  <si>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</si>
  <si>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</si>
  <si>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</si>
  <si>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</si>
  <si>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</si>
  <si>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</si>
  <si>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</si>
  <si>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</si>
  <si>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</si>
  <si>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</si>
  <si>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</si>
  <si>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</si>
  <si>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</si>
  <si>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</si>
  <si>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</si>
  <si>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</si>
  <si>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</si>
  <si>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</si>
  <si>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</si>
  <si>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</si>
  <si>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</si>
  <si>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</si>
  <si>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</si>
  <si>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</si>
  <si>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</si>
  <si>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</si>
  <si>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</si>
  <si>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</si>
  <si>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</si>
  <si>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</si>
  <si>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</si>
  <si>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</si>
  <si>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</si>
  <si>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</si>
  <si>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</si>
  <si>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</si>
  <si>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</si>
  <si>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</si>
  <si>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</si>
  <si>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</si>
  <si>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</si>
  <si>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</si>
  <si>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</si>
  <si>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</si>
  <si>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</si>
  <si>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</si>
  <si>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</si>
  <si>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</si>
  <si>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</si>
  <si>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</si>
  <si>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</si>
  <si>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</si>
  <si>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</si>
  <si>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</si>
  <si>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</si>
  <si>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</si>
  <si>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</si>
  <si>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</si>
  <si>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</si>
  <si>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</si>
  <si>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</si>
  <si>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</si>
  <si>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</si>
  <si>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</si>
  <si>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</si>
  <si>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</si>
  <si>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</si>
  <si>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</si>
  <si>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</si>
  <si>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</si>
  <si>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</si>
  <si>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</si>
  <si>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</si>
  <si>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</si>
  <si>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</si>
  <si>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</si>
  <si>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</si>
  <si>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</si>
  <si>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</si>
  <si>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</si>
  <si>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</si>
  <si>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</si>
  <si>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</si>
  <si>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</si>
  <si>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</si>
  <si>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</si>
  <si>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</si>
  <si>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</si>
  <si>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</si>
  <si>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</si>
  <si>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</si>
  <si>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</si>
  <si>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</si>
  <si>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</si>
  <si>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</si>
  <si>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</si>
  <si>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</si>
  <si>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</si>
  <si>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</si>
  <si>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</si>
  <si>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</si>
  <si>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</si>
  <si>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</si>
  <si>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</si>
  <si>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</si>
  <si>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</si>
  <si>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</si>
  <si>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</si>
  <si>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</si>
  <si>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</si>
  <si>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</si>
  <si>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</si>
  <si>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</si>
  <si>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</si>
  <si>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</si>
  <si>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</si>
  <si>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</si>
  <si>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</si>
  <si>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</si>
  <si>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</si>
  <si>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</si>
  <si>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</si>
  <si>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</si>
  <si>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</si>
  <si>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</si>
  <si>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</si>
  <si>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</si>
  <si>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</si>
  <si>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</si>
  <si>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</si>
  <si>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</si>
  <si>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</si>
  <si>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</si>
  <si>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</si>
  <si>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</si>
  <si>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</si>
  <si>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</si>
  <si>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</si>
  <si>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</si>
  <si>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</si>
  <si>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</si>
  <si>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</si>
  <si>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</si>
  <si>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</si>
  <si>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</si>
  <si>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</si>
  <si>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</si>
  <si>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</si>
  <si>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</si>
  <si>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</si>
  <si>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</si>
  <si>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</si>
  <si>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</si>
  <si>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</si>
  <si>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</si>
  <si>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</si>
  <si>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</si>
  <si>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</si>
  <si>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</si>
  <si>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</si>
  <si>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</si>
  <si>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</si>
  <si>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</si>
  <si>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</si>
  <si>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</si>
  <si>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</si>
  <si>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</si>
  <si>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</si>
  <si>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</si>
  <si>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</si>
  <si>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</si>
  <si>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</si>
  <si>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</si>
  <si>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</si>
  <si>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</si>
  <si>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</si>
  <si>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</si>
  <si>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</si>
  <si>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</si>
  <si>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</si>
  <si>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</si>
  <si>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</si>
  <si>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</si>
  <si>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</si>
  <si>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</si>
  <si>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</si>
  <si>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</si>
  <si>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</si>
  <si>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</si>
  <si>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</si>
  <si>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</si>
  <si>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</si>
  <si>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</si>
  <si>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</si>
  <si>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</si>
  <si>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</si>
  <si>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</si>
  <si>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</si>
  <si>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</si>
  <si>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</si>
  <si>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</si>
  <si>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</si>
  <si>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</si>
  <si>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</si>
  <si>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</si>
  <si>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</si>
  <si>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</si>
  <si>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</si>
  <si>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</si>
  <si>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</si>
  <si>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</si>
  <si>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</si>
  <si>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</si>
  <si>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</si>
  <si>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</si>
  <si>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</si>
  <si>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</si>
  <si>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</si>
  <si>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</si>
  <si>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</si>
  <si>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</si>
  <si>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</si>
  <si>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</si>
  <si>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</si>
  <si>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</si>
  <si>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</si>
  <si>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</si>
  <si>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</si>
  <si>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</si>
  <si>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</si>
  <si>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</si>
  <si>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</si>
  <si>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</si>
  <si>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</si>
  <si>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</si>
  <si>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</si>
  <si>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</si>
  <si>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</si>
  <si>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</si>
  <si>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</si>
  <si>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</si>
  <si>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</si>
  <si>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</si>
  <si>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</si>
  <si>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</si>
  <si>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</si>
  <si>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</si>
  <si>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</si>
  <si>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</si>
  <si>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</si>
  <si>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</si>
  <si>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</si>
  <si>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</si>
  <si>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</si>
  <si>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</si>
  <si>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</si>
  <si>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</si>
  <si>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</si>
  <si>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</si>
  <si>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</si>
  <si>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</si>
  <si>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</si>
  <si>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</si>
  <si>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</si>
  <si>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</si>
  <si>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</si>
  <si>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</si>
  <si>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</si>
  <si>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</si>
  <si>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</si>
  <si>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</si>
  <si>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</si>
  <si>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</si>
  <si>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</si>
  <si>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</si>
  <si>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</si>
  <si>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</si>
  <si>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</si>
  <si>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</si>
  <si>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</si>
  <si>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</si>
  <si>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</si>
  <si>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</si>
  <si>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</si>
  <si>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</si>
  <si>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</si>
  <si>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</si>
  <si>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</si>
  <si>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</si>
  <si>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</si>
  <si>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</si>
  <si>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</si>
  <si>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</si>
  <si>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</si>
  <si>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</si>
  <si>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</si>
  <si>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</si>
  <si>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</si>
  <si>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</si>
  <si>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</si>
  <si>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</si>
  <si>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</si>
  <si>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</si>
  <si>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</si>
  <si>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</si>
  <si>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</si>
  <si>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</si>
  <si>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</si>
  <si>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</si>
  <si>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</si>
  <si>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</si>
  <si>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</si>
  <si>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</si>
  <si>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</si>
  <si>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</si>
  <si>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</si>
  <si>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</si>
  <si>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</si>
  <si>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</si>
  <si>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</si>
  <si>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</si>
  <si>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</si>
  <si>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</si>
  <si>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</si>
  <si>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</si>
  <si>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</si>
  <si>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</si>
  <si>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</si>
  <si>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</si>
  <si>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</si>
  <si>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</si>
  <si>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</si>
  <si>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</si>
  <si>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</si>
  <si>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</si>
  <si>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</si>
  <si>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</si>
  <si>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</si>
  <si>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</si>
  <si>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</si>
  <si>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</si>
  <si>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</si>
  <si>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</si>
  <si>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</si>
  <si>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</si>
  <si>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</si>
  <si>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</si>
  <si>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</si>
  <si>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</si>
  <si>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</si>
  <si>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</si>
  <si>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</si>
  <si>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</si>
  <si>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</si>
  <si>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</si>
  <si>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</si>
  <si>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</si>
  <si>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</si>
  <si>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</si>
  <si>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</si>
  <si>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</si>
  <si>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</si>
  <si>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</si>
  <si>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</si>
  <si>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</si>
  <si>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</si>
  <si>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</si>
  <si>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</si>
  <si>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</si>
  <si>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</si>
  <si>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</si>
  <si>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</si>
  <si>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</si>
  <si>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</si>
  <si>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</si>
  <si>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</si>
  <si>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</si>
  <si>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</si>
  <si>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</si>
  <si>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</si>
  <si>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</si>
  <si>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</si>
  <si>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</si>
  <si>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</si>
  <si>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</si>
  <si>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</si>
  <si>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</si>
  <si>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</si>
  <si>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</si>
  <si>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</si>
  <si>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</si>
  <si>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</si>
  <si>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</si>
  <si>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</si>
  <si>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</si>
  <si>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</si>
  <si>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</si>
  <si>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</si>
  <si>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</si>
  <si>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</si>
  <si>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</si>
  <si>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</si>
  <si>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</si>
  <si>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</si>
  <si>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</si>
  <si>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</si>
  <si>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</si>
  <si>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</si>
  <si>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</si>
  <si>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</si>
  <si>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</si>
  <si>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</si>
  <si>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</si>
  <si>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</si>
  <si>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</si>
  <si>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</si>
  <si>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</si>
  <si>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</si>
  <si>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</si>
  <si>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</si>
  <si>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</si>
  <si>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</si>
  <si>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</si>
  <si>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</si>
  <si>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</si>
  <si>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</si>
  <si>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</si>
  <si>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</si>
  <si>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</si>
  <si>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</si>
  <si>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</si>
  <si>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</si>
  <si>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</si>
  <si>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</si>
  <si>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</si>
  <si>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</si>
  <si>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</si>
  <si>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</si>
  <si>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</si>
  <si>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</si>
  <si>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</si>
  <si>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</si>
  <si>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</si>
  <si>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</si>
  <si>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</si>
  <si>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</si>
  <si>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</si>
  <si>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</si>
  <si>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</si>
  <si>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</si>
  <si>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</si>
  <si>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</si>
  <si>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</si>
  <si>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</si>
  <si>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</si>
  <si>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</si>
  <si>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</si>
  <si>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</si>
  <si>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</si>
  <si>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</si>
  <si>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</si>
  <si>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</si>
  <si>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</si>
  <si>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</si>
  <si>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</si>
  <si>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</si>
  <si>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</si>
  <si>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</si>
  <si>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</si>
  <si>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</si>
  <si>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</si>
  <si>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</si>
  <si>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</si>
  <si>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</si>
  <si>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</si>
  <si>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</si>
  <si>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</si>
  <si>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</si>
  <si>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</si>
  <si>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</si>
  <si>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</si>
  <si>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</si>
  <si>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</si>
  <si>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</si>
  <si>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</si>
  <si>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</si>
  <si>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</si>
  <si>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</si>
  <si>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</si>
  <si>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</si>
  <si>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</si>
  <si>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</si>
  <si>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</si>
  <si>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</si>
  <si>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</si>
  <si>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</si>
  <si>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</si>
  <si>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</si>
  <si>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</si>
  <si>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</si>
  <si>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</si>
  <si>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</si>
  <si>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</si>
  <si>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</si>
  <si>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</si>
  <si>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</si>
  <si>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</si>
  <si>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</si>
  <si>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</si>
  <si>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</si>
  <si>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</si>
  <si>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</si>
  <si>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</si>
  <si>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</si>
  <si>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</si>
  <si>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</si>
  <si>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</si>
  <si>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</si>
  <si>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</si>
  <si>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</si>
  <si>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</si>
  <si>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</si>
  <si>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</si>
  <si>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</si>
  <si>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</si>
  <si>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</si>
  <si>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</si>
  <si>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</si>
  <si>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</si>
  <si>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</si>
  <si>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</si>
  <si>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</si>
  <si>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</si>
  <si>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</si>
  <si>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</si>
  <si>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</si>
  <si>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</si>
  <si>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</si>
  <si>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</si>
  <si>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</si>
  <si>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</si>
  <si>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</si>
  <si>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</si>
  <si>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</si>
  <si>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</si>
  <si>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</si>
  <si>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</si>
  <si>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</si>
  <si>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</si>
  <si>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</si>
  <si>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</si>
  <si>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</si>
  <si>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</si>
  <si>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</si>
  <si>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</si>
  <si>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</si>
  <si>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</si>
  <si>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</si>
  <si>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</si>
  <si>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</si>
  <si>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</si>
  <si>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</si>
  <si>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</si>
  <si>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</si>
  <si>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</si>
  <si>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</si>
  <si>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</si>
  <si>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</si>
  <si>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</si>
  <si>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</si>
  <si>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</si>
  <si>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</si>
  <si>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</si>
  <si>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</si>
  <si>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</si>
  <si>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</si>
  <si>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</si>
  <si>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</si>
  <si>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</si>
  <si>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</si>
  <si>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</si>
  <si>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</si>
  <si>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</si>
  <si>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</si>
  <si>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</si>
  <si>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</si>
  <si>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</si>
  <si>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</si>
  <si>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</si>
  <si>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</si>
  <si>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</si>
  <si>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</si>
  <si>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</si>
  <si>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</si>
  <si>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</si>
  <si>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</si>
  <si>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</si>
  <si>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</si>
  <si>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</si>
  <si>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</si>
  <si>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</si>
  <si>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</si>
  <si>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</si>
  <si>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</si>
  <si>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</si>
  <si>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</si>
  <si>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</si>
  <si>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</si>
  <si>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</si>
  <si>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</si>
  <si>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</si>
  <si>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</si>
  <si>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</si>
  <si>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</si>
  <si>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</si>
  <si>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</si>
  <si>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</si>
  <si>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</si>
  <si>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</si>
  <si>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</si>
  <si>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</si>
  <si>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</si>
  <si>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</si>
  <si>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</si>
  <si>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</si>
  <si>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</si>
  <si>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</si>
  <si>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</si>
  <si>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</si>
  <si>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</si>
  <si>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</si>
  <si>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</si>
  <si>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</si>
  <si>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</si>
  <si>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</si>
  <si>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</si>
  <si>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</si>
  <si>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</si>
  <si>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</si>
  <si>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</si>
  <si>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</si>
  <si>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</si>
  <si>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</si>
  <si>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</si>
  <si>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</si>
  <si>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</si>
  <si>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</si>
  <si>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</si>
  <si>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</si>
  <si>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</si>
  <si>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</si>
  <si>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</si>
  <si>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</si>
  <si>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</si>
  <si>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</si>
  <si>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</si>
  <si>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</si>
  <si>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</si>
  <si>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</si>
  <si>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</si>
  <si>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</si>
  <si>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</si>
  <si>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</si>
  <si>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</si>
  <si>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</si>
  <si>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</si>
  <si>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</si>
  <si>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</si>
  <si>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</si>
  <si>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</si>
  <si>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</si>
  <si>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</si>
  <si>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</si>
  <si>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</si>
  <si>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</si>
  <si>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</si>
  <si>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</si>
  <si>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</si>
  <si>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</si>
  <si>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</si>
  <si>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</si>
  <si>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</si>
  <si>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</si>
  <si>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</si>
  <si>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</si>
  <si>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</si>
  <si>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</si>
  <si>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</si>
  <si>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</si>
  <si>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</si>
  <si>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</si>
  <si>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</si>
  <si>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</si>
  <si>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</si>
  <si>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</si>
  <si>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</si>
  <si>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</si>
  <si>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</si>
  <si>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</si>
  <si>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</si>
  <si>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</si>
  <si>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</si>
  <si>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</si>
  <si>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</si>
  <si>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</si>
  <si>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</si>
  <si>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</si>
  <si>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</si>
  <si>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</si>
  <si>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</si>
  <si>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</si>
  <si>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</si>
  <si>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</si>
  <si>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</si>
  <si>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</si>
  <si>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</si>
  <si>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</si>
  <si>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</si>
  <si>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</si>
  <si>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</si>
  <si>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</si>
  <si>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</si>
  <si>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</si>
  <si>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</si>
  <si>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</si>
  <si>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</si>
  <si>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</si>
  <si>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</si>
  <si>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</si>
  <si>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</si>
  <si>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</si>
  <si>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</si>
  <si>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</si>
  <si>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</si>
  <si>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</si>
  <si>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</si>
  <si>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</si>
  <si>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</si>
  <si>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</si>
  <si>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</si>
  <si>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</si>
  <si>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</si>
  <si>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</si>
  <si>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</si>
  <si>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</si>
  <si>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</si>
  <si>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</si>
  <si>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</si>
  <si>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</si>
  <si>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</si>
  <si>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</si>
  <si>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</si>
  <si>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</si>
  <si>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</si>
  <si>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</si>
  <si>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</si>
  <si>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</si>
  <si>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</si>
  <si>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</si>
  <si>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</si>
  <si>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</si>
  <si>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</si>
  <si>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</si>
  <si>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</si>
  <si>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</si>
  <si>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</si>
  <si>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</si>
  <si>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</si>
  <si>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</si>
  <si>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</si>
  <si>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</si>
  <si>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</si>
  <si>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</si>
  <si>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</si>
  <si>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</si>
  <si>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</si>
  <si>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</si>
  <si>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</si>
  <si>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</si>
  <si>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</si>
  <si>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</si>
  <si>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</si>
  <si>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</si>
  <si>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</si>
  <si>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</si>
  <si>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</si>
  <si>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</si>
  <si>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</si>
  <si>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</si>
  <si>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</si>
  <si>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</si>
  <si>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</si>
  <si>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</si>
  <si>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</si>
  <si>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</si>
  <si>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</si>
  <si>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</si>
  <si>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</si>
  <si>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</si>
  <si>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</si>
  <si>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</si>
  <si>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</si>
  <si>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</si>
  <si>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</si>
  <si>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</si>
  <si>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</si>
  <si>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</si>
  <si>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</si>
  <si>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</si>
  <si>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</si>
  <si>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</si>
  <si>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</si>
  <si>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</si>
  <si>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</si>
  <si>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</si>
  <si>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</si>
  <si>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</si>
  <si>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</si>
  <si>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</si>
  <si>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</si>
  <si>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</si>
  <si>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</si>
  <si>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</si>
  <si>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</si>
  <si>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</si>
  <si>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</si>
  <si>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</si>
  <si>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</si>
  <si>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</si>
  <si>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</si>
  <si>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</si>
  <si>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</si>
  <si>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</si>
  <si>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</si>
  <si>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</si>
  <si>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</si>
  <si>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</si>
  <si>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</si>
  <si>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</si>
  <si>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</si>
  <si>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</si>
  <si>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</si>
  <si>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</si>
  <si>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</si>
  <si>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</si>
  <si>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</si>
  <si>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</si>
  <si>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</si>
  <si>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</si>
  <si>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</si>
  <si>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</si>
  <si>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</si>
  <si>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</si>
  <si>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</si>
  <si>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</si>
  <si>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</si>
  <si>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</si>
  <si>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</si>
  <si>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</si>
  <si>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</si>
  <si>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</si>
  <si>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</si>
  <si>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</si>
  <si>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</si>
  <si>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</si>
  <si>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</si>
  <si>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</si>
  <si>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</si>
  <si>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</si>
  <si>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</si>
  <si>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</si>
  <si>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</si>
  <si>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</si>
  <si>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</si>
  <si>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</si>
  <si>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</si>
  <si>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</si>
  <si>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</si>
  <si>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</si>
  <si>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</si>
  <si>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</si>
  <si>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</si>
  <si>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</si>
  <si>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</si>
  <si>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</si>
  <si>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</si>
  <si>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</si>
  <si>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</si>
  <si>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</si>
  <si>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</si>
  <si>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</si>
  <si>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</si>
  <si>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</si>
  <si>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</si>
  <si>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</si>
  <si>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</si>
  <si>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</si>
  <si>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</si>
  <si>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</si>
  <si>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</si>
  <si>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</si>
  <si>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</si>
  <si>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</si>
  <si>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</si>
  <si>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</si>
  <si>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</si>
  <si>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</si>
  <si>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</si>
  <si>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</si>
  <si>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</si>
  <si>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</si>
  <si>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</si>
  <si>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</si>
  <si>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</si>
  <si>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</si>
  <si>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</si>
  <si>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</si>
  <si>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</si>
  <si>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</si>
  <si>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</si>
  <si>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</si>
  <si>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</si>
  <si>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</si>
  <si>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</si>
  <si>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</si>
  <si>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</si>
  <si>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</si>
  <si>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</si>
  <si>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</si>
  <si>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</si>
  <si>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</si>
  <si>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</si>
  <si>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</si>
  <si>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</si>
  <si>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</si>
  <si>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</si>
  <si>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</si>
  <si>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</si>
  <si>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</si>
  <si>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</si>
  <si>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</si>
  <si>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</si>
  <si>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</si>
  <si>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</si>
  <si>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</si>
  <si>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</si>
  <si>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</si>
  <si>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</si>
  <si>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</si>
  <si>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</si>
  <si>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</si>
  <si>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</si>
  <si>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</si>
  <si>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</si>
  <si>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</si>
  <si>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</si>
  <si>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</si>
  <si>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</si>
  <si>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</si>
  <si>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</si>
  <si>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</si>
  <si>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</si>
  <si>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</si>
  <si>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</si>
  <si>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</si>
  <si>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</si>
  <si>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</si>
  <si>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</si>
  <si>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</si>
  <si>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</si>
  <si>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</si>
  <si>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</si>
  <si>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</si>
  <si>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</si>
  <si>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</si>
  <si>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</si>
  <si>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</si>
  <si>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</si>
  <si>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</si>
  <si>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</si>
  <si>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</si>
  <si>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</si>
  <si>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</si>
  <si>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</si>
  <si>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</si>
  <si>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</si>
  <si>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</si>
  <si>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</si>
  <si>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</si>
  <si>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</si>
  <si>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</si>
  <si>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</si>
  <si>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</si>
  <si>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</si>
  <si>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</si>
  <si>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</si>
  <si>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</si>
  <si>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</si>
  <si>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</si>
  <si>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</si>
  <si>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</si>
  <si>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</si>
  <si>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</si>
  <si>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</si>
  <si>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</si>
  <si>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</si>
  <si>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</si>
  <si>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</si>
  <si>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</si>
  <si>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</si>
  <si>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</si>
  <si>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</si>
  <si>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</si>
  <si>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</si>
  <si>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</si>
  <si>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</si>
  <si>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</si>
  <si>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</si>
  <si>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</si>
  <si>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</si>
  <si>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</si>
  <si>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</si>
  <si>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</si>
  <si>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</si>
  <si>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</si>
  <si>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</si>
  <si>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</si>
  <si>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</si>
  <si>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</si>
  <si>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</si>
  <si>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</si>
  <si>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</si>
  <si>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</si>
  <si>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</si>
  <si>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</si>
  <si>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</si>
  <si>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</si>
  <si>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</si>
  <si>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</si>
  <si>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</si>
  <si>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</si>
  <si>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</si>
  <si>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</si>
  <si>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</si>
  <si>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</si>
  <si>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</si>
  <si>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</si>
  <si>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</si>
  <si>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</si>
  <si>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</si>
  <si>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</si>
  <si>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</si>
  <si>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</si>
  <si>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</si>
  <si>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</si>
  <si>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</si>
  <si>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</si>
  <si>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</si>
  <si>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</si>
  <si>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</si>
  <si>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</si>
  <si>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</si>
  <si>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</si>
  <si>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</si>
  <si>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</si>
  <si>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</si>
  <si>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</si>
  <si>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</si>
  <si>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</si>
  <si>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</si>
  <si>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</si>
  <si>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</si>
  <si>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</si>
  <si>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</si>
  <si>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</si>
  <si>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</si>
  <si>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</si>
  <si>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</si>
  <si>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</si>
  <si>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</si>
  <si>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</si>
  <si>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</si>
  <si>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</si>
  <si>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</si>
  <si>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</si>
  <si>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</si>
  <si>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</si>
  <si>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</si>
  <si>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</si>
  <si>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</si>
  <si>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</si>
  <si>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</si>
  <si>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</si>
  <si>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</si>
  <si>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</si>
  <si>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</si>
  <si>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</si>
  <si>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</si>
  <si>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</si>
  <si>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</si>
  <si>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</si>
  <si>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</si>
  <si>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</si>
  <si>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</si>
  <si>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</si>
  <si>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</si>
  <si>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</si>
  <si>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</si>
  <si>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</si>
  <si>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</si>
  <si>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</si>
  <si>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</si>
  <si>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</si>
  <si>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</si>
  <si>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</si>
  <si>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</si>
  <si>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</si>
  <si>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</si>
  <si>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</si>
  <si>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</si>
  <si>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</si>
  <si>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</si>
  <si>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</si>
  <si>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</si>
  <si>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</si>
  <si>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</si>
  <si>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</si>
  <si>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</si>
  <si>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</si>
  <si>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</si>
  <si>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</si>
  <si>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</si>
  <si>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</si>
  <si>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</si>
  <si>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</si>
  <si>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</si>
  <si>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</si>
  <si>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</si>
  <si>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</si>
  <si>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</si>
  <si>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</si>
  <si>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</si>
  <si>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</si>
  <si>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</si>
  <si>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</si>
  <si>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</si>
  <si>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</si>
  <si>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</si>
  <si>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</si>
  <si>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</si>
  <si>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</si>
  <si>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</si>
  <si>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</si>
  <si>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</si>
  <si>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</si>
  <si>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</si>
  <si>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</si>
  <si>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</si>
  <si>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</si>
  <si>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</si>
  <si>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</si>
  <si>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</si>
  <si>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</si>
  <si>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</si>
  <si>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</si>
  <si>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</si>
  <si>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</si>
  <si>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</si>
  <si>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</si>
  <si>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</si>
  <si>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</si>
  <si>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</si>
  <si>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</si>
  <si>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</si>
  <si>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</si>
  <si>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</si>
  <si>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</si>
  <si>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</si>
  <si>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</si>
  <si>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</si>
  <si>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</si>
  <si>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</si>
  <si>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</si>
  <si>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</si>
  <si>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</si>
  <si>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</si>
  <si>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</si>
  <si>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</si>
  <si>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</si>
  <si>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</si>
  <si>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</si>
  <si>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</si>
  <si>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</si>
  <si>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</si>
  <si>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</si>
  <si>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</si>
  <si>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</si>
  <si>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</si>
  <si>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</si>
  <si>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</si>
  <si>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</si>
  <si>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</si>
  <si>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</si>
  <si>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</si>
  <si>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</si>
  <si>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</si>
  <si>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</si>
  <si>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</si>
  <si>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</si>
  <si>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</si>
  <si>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</si>
  <si>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</si>
  <si>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</si>
  <si>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</si>
  <si>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</si>
  <si>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</si>
  <si>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</si>
  <si>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</si>
  <si>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</si>
  <si>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</si>
  <si>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</si>
  <si>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</si>
  <si>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</si>
  <si>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</si>
  <si>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</si>
  <si>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</si>
  <si>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</si>
  <si>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</si>
  <si>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</si>
  <si>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</si>
  <si>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</si>
  <si>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</si>
  <si>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</si>
  <si>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</si>
  <si>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</si>
  <si>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</si>
  <si>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</si>
  <si>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</si>
  <si>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</si>
  <si>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</si>
  <si>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</si>
  <si>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</si>
  <si>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</si>
  <si>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</si>
  <si>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</si>
  <si>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</si>
  <si>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</si>
  <si>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</si>
  <si>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</si>
  <si>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</si>
  <si>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</si>
  <si>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</si>
  <si>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</si>
  <si>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</si>
  <si>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</si>
  <si>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</si>
  <si>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</si>
  <si>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</si>
  <si>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</si>
  <si>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</si>
  <si>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</si>
  <si>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</si>
  <si>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</si>
  <si>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</si>
  <si>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</si>
  <si>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</si>
  <si>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</si>
  <si>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</si>
  <si>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</si>
  <si>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</si>
  <si>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</si>
  <si>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</si>
  <si>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</si>
  <si>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</si>
  <si>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</si>
  <si>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</si>
  <si>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</si>
  <si>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</si>
  <si>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</si>
  <si>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</si>
  <si>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</si>
  <si>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</si>
  <si>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</si>
  <si>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</si>
  <si>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</si>
  <si>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</si>
  <si>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</si>
  <si>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</si>
  <si>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</si>
  <si>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</si>
  <si>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</si>
  <si>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</si>
  <si>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</si>
  <si>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</si>
  <si>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</si>
  <si>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</si>
  <si>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</si>
  <si>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</si>
  <si>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</si>
  <si>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</si>
  <si>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</si>
  <si>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</si>
  <si>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</si>
  <si>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</si>
  <si>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</si>
  <si>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</si>
  <si>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</si>
  <si>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</si>
  <si>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</si>
  <si>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</si>
  <si>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</si>
  <si>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</si>
  <si>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</si>
  <si>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</si>
  <si>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</si>
  <si>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</si>
  <si>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</si>
  <si>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</si>
  <si>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</si>
  <si>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</si>
  <si>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</si>
  <si>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</si>
  <si>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</si>
  <si>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</si>
  <si>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</si>
  <si>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</si>
  <si>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</si>
  <si>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</si>
  <si>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</si>
  <si>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</si>
  <si>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</si>
  <si>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</si>
  <si>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</si>
  <si>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</si>
  <si>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</si>
  <si>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</si>
  <si>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</si>
  <si>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</si>
  <si>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</si>
  <si>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</si>
  <si>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</si>
  <si>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</si>
  <si>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</si>
  <si>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</si>
  <si>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</si>
  <si>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</si>
  <si>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</si>
  <si>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</si>
  <si>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</si>
  <si>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</si>
  <si>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</si>
  <si>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</si>
  <si>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</si>
  <si>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</si>
  <si>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</si>
  <si>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</si>
  <si>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</si>
  <si>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</si>
  <si>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</si>
  <si>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</si>
  <si>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</si>
  <si>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</si>
  <si>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</si>
  <si>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</si>
  <si>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</si>
  <si>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</si>
  <si>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</si>
  <si>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</si>
  <si>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</si>
  <si>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</si>
  <si>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</si>
  <si>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</si>
  <si>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</si>
  <si>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</si>
  <si>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</si>
  <si>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</si>
  <si>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</si>
  <si>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</si>
  <si>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</si>
  <si>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</si>
  <si>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</si>
  <si>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</si>
  <si>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</si>
  <si>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</si>
  <si>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</si>
  <si>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</si>
  <si>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</si>
  <si>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</si>
  <si>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</si>
  <si>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</si>
  <si>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</si>
  <si>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</si>
  <si>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</si>
  <si>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</si>
  <si>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</si>
  <si>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</si>
  <si>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</si>
  <si>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</si>
  <si>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</si>
  <si>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</si>
  <si>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</si>
  <si>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</si>
  <si>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</si>
  <si>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</si>
  <si>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</si>
  <si>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</si>
  <si>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</si>
  <si>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</si>
  <si>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</si>
  <si>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</si>
  <si>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</si>
  <si>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</si>
  <si>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</si>
  <si>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</si>
  <si>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</si>
  <si>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</si>
  <si>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</si>
  <si>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</si>
  <si>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</si>
  <si>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</si>
  <si>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</si>
  <si>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</si>
  <si>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</si>
  <si>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</si>
  <si>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</si>
  <si>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</si>
  <si>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</si>
  <si>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</si>
  <si>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</si>
  <si>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</si>
  <si>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</si>
  <si>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</si>
  <si>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</si>
  <si>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</si>
  <si>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</si>
  <si>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</si>
  <si>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</si>
  <si>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</si>
  <si>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</si>
  <si>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</si>
  <si>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</si>
  <si>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</si>
  <si>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</si>
  <si>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</si>
  <si>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</si>
  <si>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</si>
  <si>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</si>
  <si>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</si>
  <si>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</si>
  <si>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</si>
  <si>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</si>
  <si>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</si>
  <si>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</si>
  <si>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</si>
  <si>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</si>
  <si>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</si>
  <si>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</si>
  <si>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</si>
  <si>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</si>
  <si>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</si>
  <si>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</si>
  <si>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</si>
  <si>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</si>
  <si>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</si>
  <si>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</si>
  <si>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</si>
  <si>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</si>
  <si>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</si>
  <si>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</si>
  <si>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</si>
  <si>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</si>
  <si>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</si>
  <si>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</si>
  <si>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</si>
  <si>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</si>
  <si>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</si>
  <si>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</si>
  <si>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</si>
  <si>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</si>
  <si>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</si>
  <si>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</si>
  <si>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</si>
  <si>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</si>
  <si>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</si>
  <si>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</si>
  <si>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</si>
  <si>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</si>
  <si>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</si>
  <si>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</si>
  <si>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</si>
  <si>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</si>
  <si>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</si>
  <si>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</si>
  <si>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</si>
  <si>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</si>
  <si>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</si>
  <si>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</si>
  <si>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</si>
  <si>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</si>
  <si>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</si>
  <si>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</si>
  <si>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</si>
  <si>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</si>
  <si>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</si>
  <si>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</si>
  <si>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</si>
  <si>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</si>
  <si>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</si>
  <si>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</si>
  <si>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</si>
  <si>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</si>
  <si>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</si>
  <si>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</si>
  <si>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</si>
  <si>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</si>
  <si>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</si>
  <si>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</si>
  <si>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</si>
  <si>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</si>
  <si>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</si>
  <si>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</si>
  <si>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</si>
  <si>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</si>
  <si>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</si>
  <si>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</si>
  <si>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</si>
  <si>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</si>
  <si>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</si>
  <si>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</si>
  <si>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</si>
  <si>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</si>
  <si>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</si>
  <si>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</si>
  <si>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</si>
  <si>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</si>
  <si>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</si>
  <si>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</si>
  <si>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</si>
  <si>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</si>
  <si>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</si>
  <si>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</si>
  <si>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</si>
  <si>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</si>
  <si>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</si>
  <si>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</si>
  <si>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</si>
  <si>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</si>
  <si>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</si>
  <si>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</si>
  <si>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</si>
  <si>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</si>
  <si>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</si>
  <si>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</si>
  <si>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</si>
  <si>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</si>
  <si>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</si>
  <si>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</si>
  <si>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</si>
  <si>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</si>
  <si>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</si>
  <si>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</si>
  <si>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</si>
  <si>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</si>
  <si>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</si>
  <si>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</si>
  <si>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</si>
  <si>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</si>
  <si>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</si>
  <si>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</si>
  <si>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</si>
  <si>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</si>
  <si>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</si>
  <si>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</si>
  <si>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</si>
  <si>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</si>
  <si>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</si>
  <si>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</si>
  <si>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</si>
  <si>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</si>
  <si>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</si>
  <si>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</si>
  <si>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</si>
  <si>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</si>
  <si>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</si>
  <si>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</si>
  <si>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</si>
  <si>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</si>
  <si>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</si>
  <si>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</si>
  <si>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</si>
  <si>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</si>
  <si>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</si>
  <si>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</si>
  <si>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</si>
  <si>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</si>
  <si>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</si>
  <si>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</si>
  <si>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</si>
  <si>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</si>
  <si>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</si>
  <si>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</si>
  <si>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</si>
  <si>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</si>
  <si>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</si>
  <si>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</si>
  <si>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</si>
  <si>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</si>
  <si>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</si>
  <si>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</si>
  <si>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</si>
  <si>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</si>
  <si>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</si>
  <si>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</si>
  <si>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</si>
  <si>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</si>
  <si>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</si>
  <si>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</si>
  <si>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</si>
  <si>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</si>
  <si>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</si>
  <si>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</si>
  <si>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</si>
  <si>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</si>
  <si>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</si>
  <si>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</si>
  <si>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</si>
  <si>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</si>
  <si>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</si>
  <si>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</si>
  <si>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</si>
  <si>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</si>
  <si>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</si>
  <si>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</si>
  <si>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</si>
  <si>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</si>
  <si>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</si>
  <si>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</si>
  <si>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</si>
  <si>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</si>
  <si>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</si>
  <si>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</si>
  <si>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</si>
  <si>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</si>
  <si>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</si>
  <si>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</si>
  <si>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</si>
  <si>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</si>
  <si>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</si>
  <si>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</si>
  <si>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</si>
  <si>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</si>
  <si>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</si>
  <si>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</si>
  <si>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</si>
  <si>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</si>
  <si>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</si>
  <si>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</si>
  <si>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</si>
  <si>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</si>
  <si>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</si>
  <si>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</si>
  <si>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</si>
  <si>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</si>
  <si>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</si>
  <si>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</si>
  <si>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</si>
  <si>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</si>
  <si>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</si>
  <si>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</si>
  <si>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</si>
  <si>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</si>
  <si>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</si>
  <si>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</si>
  <si>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</si>
  <si>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</si>
  <si>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</si>
  <si>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</si>
  <si>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</si>
  <si>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</si>
  <si>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</si>
  <si>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</si>
  <si>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</si>
  <si>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</si>
  <si>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</si>
  <si>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</si>
  <si>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</si>
  <si>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</si>
  <si>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</si>
  <si>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</si>
  <si>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</si>
  <si>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</si>
  <si>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</si>
  <si>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</si>
  <si>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</si>
  <si>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</si>
  <si>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</si>
  <si>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</si>
  <si>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</si>
  <si>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</si>
  <si>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</si>
  <si>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</si>
  <si>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</si>
  <si>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</si>
  <si>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</si>
  <si>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</si>
  <si>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</si>
  <si>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</si>
  <si>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</si>
  <si>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</si>
  <si>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</si>
  <si>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</si>
  <si>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</si>
  <si>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</si>
  <si>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</si>
  <si>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</si>
  <si>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</si>
  <si>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</si>
  <si>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</si>
  <si>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</si>
  <si>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</si>
  <si>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</si>
  <si>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</si>
  <si>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</si>
  <si>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</si>
  <si>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</si>
  <si>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</si>
  <si>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</si>
  <si>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</si>
  <si>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</si>
  <si>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</si>
  <si>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</si>
  <si>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</si>
  <si>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</si>
  <si>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</si>
  <si>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</si>
  <si>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</si>
  <si>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</si>
  <si>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</si>
  <si>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</si>
  <si>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</si>
  <si>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</si>
  <si>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</si>
  <si>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</si>
  <si>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</si>
  <si>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</si>
  <si>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</si>
  <si>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</si>
  <si>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</si>
  <si>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</si>
  <si>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</si>
  <si>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</si>
  <si>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</si>
  <si>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</si>
  <si>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</si>
  <si>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</si>
  <si>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</si>
  <si>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</si>
  <si>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</si>
  <si>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</si>
  <si>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</si>
  <si>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</si>
  <si>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</si>
  <si>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</si>
  <si>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</si>
  <si>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</si>
  <si>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</si>
  <si>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</si>
  <si>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</si>
  <si>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</si>
  <si>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</si>
  <si>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</si>
  <si>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</si>
  <si>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</si>
  <si>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</si>
  <si>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</si>
  <si>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</si>
  <si>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</si>
  <si>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</si>
  <si>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</si>
  <si>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</si>
  <si>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</si>
  <si>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</si>
  <si>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</si>
  <si>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</si>
  <si>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</si>
  <si>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</si>
  <si>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</si>
  <si>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</si>
  <si>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</si>
  <si>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</si>
  <si>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</si>
  <si>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</si>
  <si>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</si>
  <si>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</si>
  <si>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</si>
  <si>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</si>
  <si>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</si>
  <si>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</si>
  <si>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</si>
  <si>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</si>
  <si>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</si>
  <si>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</si>
  <si>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</si>
  <si>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</si>
  <si>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</si>
  <si>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</si>
  <si>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</si>
  <si>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</si>
  <si>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</si>
  <si>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</si>
  <si>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</si>
  <si>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</si>
  <si>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</si>
  <si>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</si>
  <si>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</si>
  <si>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</si>
  <si>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</si>
  <si>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</si>
  <si>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</si>
  <si>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</si>
  <si>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</si>
  <si>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</si>
  <si>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</si>
  <si>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</si>
  <si>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</si>
  <si>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</si>
  <si>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</si>
  <si>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</si>
  <si>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</si>
  <si>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</si>
  <si>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</si>
  <si>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</si>
  <si>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</si>
  <si>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</si>
  <si>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</si>
  <si>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</si>
  <si>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</si>
  <si>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</si>
  <si>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</si>
  <si>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</si>
  <si>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</si>
  <si>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</si>
  <si>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</si>
  <si>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</si>
  <si>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</si>
  <si>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</si>
  <si>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</si>
  <si>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</si>
  <si>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</si>
  <si>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</si>
  <si>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</si>
  <si>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</si>
  <si>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</si>
  <si>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</si>
  <si>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</si>
  <si>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</si>
  <si>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</si>
  <si>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</si>
  <si>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</si>
  <si>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</si>
  <si>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</si>
  <si>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</si>
  <si>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</si>
  <si>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</si>
  <si>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</si>
  <si>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</si>
  <si>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</si>
  <si>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</si>
  <si>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</si>
  <si>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</si>
  <si>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</si>
  <si>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</si>
  <si>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</si>
  <si>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</si>
  <si>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</si>
  <si>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</si>
  <si>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</si>
  <si>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</si>
  <si>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</si>
  <si>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</si>
  <si>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</si>
  <si>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</si>
  <si>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</si>
  <si>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</si>
  <si>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</si>
  <si>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</si>
  <si>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</si>
  <si>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</si>
  <si>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</si>
  <si>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</si>
  <si>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</si>
  <si>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</si>
  <si>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</si>
  <si>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</si>
  <si>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</si>
  <si>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</si>
  <si>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</si>
  <si>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</si>
  <si>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</si>
  <si>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</si>
  <si>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</si>
  <si>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</si>
  <si>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</si>
  <si>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</si>
  <si>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</si>
  <si>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</si>
  <si>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</si>
  <si>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</si>
  <si>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</si>
  <si>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</si>
  <si>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</si>
  <si>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</si>
  <si>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</si>
  <si>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</si>
  <si>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</si>
  <si>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</si>
  <si>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</si>
  <si>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</si>
  <si>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</si>
  <si>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</si>
  <si>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</si>
  <si>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</si>
  <si>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</si>
  <si>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</si>
  <si>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</si>
  <si>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</si>
  <si>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</si>
  <si>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</si>
  <si>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</si>
  <si>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</si>
  <si>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</si>
  <si>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</si>
  <si>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</si>
  <si>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</si>
  <si>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</si>
  <si>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</si>
  <si>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</si>
  <si>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</si>
  <si>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</si>
  <si>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</si>
  <si>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</si>
  <si>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</si>
  <si>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</si>
  <si>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</si>
  <si>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</si>
  <si>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</si>
  <si>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</si>
  <si>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</si>
  <si>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</si>
  <si>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</si>
  <si>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</si>
  <si>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</si>
  <si>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</si>
  <si>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</si>
  <si>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</si>
  <si>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</si>
  <si>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</si>
  <si>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</si>
  <si>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</si>
  <si>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</si>
  <si>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</si>
  <si>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</si>
  <si>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</si>
  <si>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</si>
  <si>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</si>
  <si>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</si>
  <si>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</si>
  <si>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</si>
  <si>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</si>
  <si>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</si>
  <si>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</si>
  <si>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</si>
  <si>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</si>
  <si>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</si>
  <si>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</si>
  <si>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</si>
  <si>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</si>
  <si>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</si>
  <si>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</si>
  <si>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</si>
  <si>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</si>
  <si>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</si>
  <si>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</si>
  <si>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</si>
  <si>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</si>
  <si>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</si>
  <si>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</si>
  <si>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</si>
  <si>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</si>
  <si>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</si>
  <si>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</si>
  <si>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</si>
  <si>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</si>
  <si>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</si>
  <si>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</si>
  <si>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</si>
  <si>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</si>
  <si>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</si>
  <si>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</si>
  <si>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</si>
  <si>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</si>
  <si>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</si>
  <si>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</si>
  <si>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</si>
  <si>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</si>
  <si>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</si>
  <si>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</si>
  <si>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</si>
  <si>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</si>
  <si>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</si>
  <si>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</si>
  <si>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</si>
  <si>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</si>
  <si>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</si>
  <si>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</si>
  <si>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</si>
  <si>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</si>
  <si>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</si>
  <si>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</si>
  <si>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</si>
  <si>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</si>
  <si>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</si>
  <si>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</si>
  <si>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</si>
  <si>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</si>
  <si>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</si>
  <si>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</si>
  <si>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</si>
  <si>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</si>
  <si>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</si>
  <si>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</si>
  <si>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</si>
  <si>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</si>
  <si>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</si>
  <si>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</si>
  <si>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</si>
  <si>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</si>
  <si>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</si>
  <si>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</si>
  <si>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</si>
  <si>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</si>
  <si>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</si>
  <si>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</si>
  <si>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</si>
  <si>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</si>
  <si>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</si>
  <si>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</si>
  <si>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</si>
  <si>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</si>
  <si>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</si>
  <si>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</si>
  <si>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</si>
  <si>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</si>
  <si>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</si>
  <si>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</si>
  <si>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</si>
  <si>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</si>
  <si>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</si>
  <si>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</si>
  <si>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</si>
  <si>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</si>
  <si>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</si>
  <si>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</si>
  <si>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</si>
  <si>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</si>
  <si>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</si>
  <si>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</si>
  <si>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</si>
  <si>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</si>
  <si>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</si>
  <si>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</si>
  <si>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</si>
  <si>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</si>
  <si>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</si>
  <si>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</si>
  <si>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</si>
  <si>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</si>
  <si>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</si>
  <si>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</si>
  <si>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</si>
  <si>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</si>
  <si>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</si>
  <si>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</si>
  <si>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</si>
  <si>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</si>
  <si>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</si>
  <si>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</si>
  <si>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</si>
  <si>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</si>
  <si>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</si>
  <si>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</si>
  <si>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</si>
  <si>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</si>
  <si>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</si>
  <si>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</si>
  <si>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</si>
  <si>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</si>
  <si>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</si>
  <si>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</si>
  <si>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</si>
  <si>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</si>
  <si>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</si>
  <si>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</si>
  <si>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</si>
  <si>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</si>
  <si>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</si>
  <si>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</si>
  <si>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</si>
  <si>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</si>
  <si>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</si>
  <si>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</si>
  <si>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</si>
  <si>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</si>
  <si>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</si>
  <si>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</si>
  <si>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</si>
  <si>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</si>
  <si>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</si>
  <si>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</si>
  <si>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</si>
  <si>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</si>
  <si>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</si>
  <si>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</si>
  <si>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</si>
  <si>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</si>
  <si>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</si>
  <si>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</si>
  <si>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</si>
  <si>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</si>
  <si>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</si>
  <si>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</si>
  <si>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</si>
  <si>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</si>
  <si>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</si>
  <si>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</si>
  <si>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</si>
  <si>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</si>
  <si>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</si>
  <si>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</si>
  <si>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</si>
  <si>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</si>
  <si>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</si>
  <si>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</si>
  <si>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</si>
  <si>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</si>
  <si>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</si>
  <si>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</si>
  <si>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</si>
  <si>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</si>
  <si>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</si>
  <si>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</si>
  <si>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</si>
  <si>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</si>
  <si>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</si>
  <si>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</si>
  <si>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</si>
  <si>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</si>
  <si>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</si>
  <si>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</si>
  <si>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</si>
  <si>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</si>
  <si>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</si>
  <si>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</si>
  <si>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</si>
  <si>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</si>
  <si>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</si>
  <si>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</si>
  <si>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</si>
  <si>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</si>
  <si>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</si>
  <si>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</si>
  <si>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</si>
  <si>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</si>
  <si>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</si>
  <si>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</si>
  <si>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</si>
  <si>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</si>
  <si>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</si>
  <si>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</si>
  <si>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</si>
  <si>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</si>
  <si>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</si>
  <si>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</si>
  <si>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</si>
  <si>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</si>
  <si>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</si>
  <si>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</si>
  <si>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</si>
  <si>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</si>
  <si>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</si>
  <si>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</si>
  <si>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</si>
  <si>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</si>
  <si>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</si>
  <si>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</si>
  <si>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</si>
  <si>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</si>
  <si>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</si>
  <si>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</si>
  <si>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</si>
  <si>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</si>
  <si>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</si>
  <si>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</si>
  <si>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</si>
  <si>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</si>
  <si>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</si>
  <si>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</si>
  <si>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</si>
  <si>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</si>
  <si>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</si>
  <si>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</si>
  <si>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</si>
  <si>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</si>
  <si>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</si>
  <si>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</si>
  <si>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</si>
  <si>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</si>
  <si>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</si>
  <si>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</si>
  <si>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</si>
  <si>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</si>
  <si>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</si>
  <si>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</si>
  <si>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</si>
  <si>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</si>
  <si>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</si>
  <si>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</si>
  <si>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</si>
  <si>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</si>
  <si>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</si>
  <si>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</si>
  <si>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</si>
  <si>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</si>
  <si>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</si>
  <si>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</si>
  <si>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</si>
  <si>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</si>
  <si>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</si>
  <si>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</si>
  <si>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</si>
  <si>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</si>
  <si>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</si>
  <si>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</si>
  <si>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</si>
  <si>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</si>
  <si>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</si>
  <si>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</si>
  <si>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</si>
  <si>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</si>
  <si>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</si>
  <si>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</si>
  <si>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</si>
  <si>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</si>
  <si>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</si>
  <si>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</si>
  <si>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</si>
  <si>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</si>
  <si>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</si>
  <si>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</si>
  <si>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</si>
  <si>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</si>
  <si>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</si>
  <si>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</si>
  <si>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</si>
  <si>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</si>
  <si>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</si>
  <si>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</si>
  <si>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</si>
  <si>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</si>
  <si>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</si>
  <si>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</si>
  <si>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</si>
  <si>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</si>
  <si>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</si>
  <si>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</si>
  <si>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</si>
  <si>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</si>
  <si>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</si>
  <si>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</si>
  <si>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</si>
  <si>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</si>
  <si>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</si>
  <si>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</si>
  <si>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</si>
  <si>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</si>
  <si>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</si>
  <si>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</si>
  <si>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</si>
  <si>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</si>
  <si>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</si>
  <si>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</si>
  <si>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</si>
  <si>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</si>
  <si>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</si>
  <si>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</si>
  <si>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</si>
  <si>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</si>
  <si>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</si>
  <si>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</si>
  <si>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</si>
  <si>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</si>
  <si>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</si>
  <si>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</si>
  <si>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</si>
  <si>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</si>
  <si>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</si>
  <si>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</si>
  <si>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</si>
  <si>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</si>
  <si>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</si>
  <si>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</si>
  <si>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</si>
  <si>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</si>
  <si>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</si>
  <si>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</si>
  <si>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</si>
  <si>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</si>
  <si>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</si>
  <si>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</si>
  <si>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</si>
  <si>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</si>
  <si>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</si>
  <si>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</si>
  <si>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</si>
  <si>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</si>
  <si>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</si>
  <si>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</si>
  <si>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</si>
  <si>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</si>
  <si>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</si>
  <si>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</si>
  <si>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</si>
  <si>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</si>
  <si>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</si>
  <si>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</si>
  <si>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</si>
  <si>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</si>
  <si>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</si>
  <si>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</si>
  <si>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</si>
  <si>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</si>
  <si>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</si>
  <si>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</si>
  <si>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</si>
  <si>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</si>
  <si>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</si>
  <si>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</si>
  <si>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</si>
  <si>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</si>
  <si>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</si>
  <si>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</si>
  <si>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</si>
  <si>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</si>
  <si>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</si>
  <si>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</si>
  <si>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</si>
  <si>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</si>
  <si>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</si>
  <si>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</si>
  <si>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</si>
  <si>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</si>
  <si>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</si>
  <si>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</si>
  <si>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</si>
  <si>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</si>
  <si>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</si>
  <si>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</si>
  <si>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</si>
  <si>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</si>
  <si>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</si>
  <si>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</si>
  <si>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</si>
  <si>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</si>
  <si>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</si>
  <si>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</si>
  <si>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</si>
  <si>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</si>
  <si>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</si>
  <si>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</si>
  <si>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</si>
  <si>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</si>
  <si>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</si>
  <si>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</si>
  <si>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</si>
  <si>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</si>
  <si>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</si>
  <si>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</si>
  <si>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</si>
  <si>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</si>
  <si>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</si>
  <si>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</si>
  <si>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</si>
  <si>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</si>
  <si>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</si>
  <si>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</si>
  <si>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</si>
  <si>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</si>
  <si>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</si>
  <si>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</si>
  <si>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</si>
  <si>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</si>
  <si>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</si>
  <si>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</si>
  <si>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</si>
  <si>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</si>
  <si>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</si>
  <si>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</si>
  <si>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</si>
  <si>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</si>
  <si>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</si>
  <si>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</si>
  <si>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</si>
  <si>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</si>
  <si>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</si>
  <si>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</si>
  <si>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</si>
  <si>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</si>
  <si>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</si>
  <si>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</si>
  <si>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</si>
  <si>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</si>
  <si>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</si>
  <si>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</si>
  <si>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</si>
  <si>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</si>
  <si>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</si>
  <si>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</si>
  <si>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</si>
  <si>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</si>
  <si>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</si>
  <si>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</si>
  <si>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</si>
  <si>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</si>
  <si>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</si>
  <si>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</si>
  <si>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</si>
  <si>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</si>
  <si>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</si>
  <si>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</si>
  <si>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</si>
  <si>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</si>
  <si>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</si>
  <si>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</si>
  <si>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</si>
  <si>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</si>
  <si>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</si>
  <si>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</si>
  <si>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</si>
  <si>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</si>
  <si>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</si>
  <si>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</si>
  <si>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</si>
  <si>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</si>
  <si>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</si>
  <si>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</si>
  <si>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</si>
  <si>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</si>
  <si>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</si>
  <si>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</si>
  <si>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</si>
  <si>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</si>
  <si>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</si>
  <si>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</si>
  <si>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</si>
  <si>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</si>
  <si>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</si>
  <si>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</si>
  <si>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</si>
  <si>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</si>
  <si>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</si>
  <si>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</si>
  <si>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</si>
  <si>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</si>
  <si>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</si>
  <si>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</si>
  <si>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</si>
  <si>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</si>
  <si>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</si>
  <si>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</si>
  <si>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</si>
  <si>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</si>
  <si>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</si>
  <si>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</si>
  <si>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</si>
  <si>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</si>
  <si>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</si>
  <si>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</si>
  <si>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</si>
  <si>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</si>
  <si>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</si>
  <si>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</si>
  <si>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</si>
  <si>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</si>
  <si>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</si>
  <si>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</si>
  <si>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</si>
  <si>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</si>
  <si>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</si>
  <si>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</si>
  <si>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</si>
  <si>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</si>
  <si>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</si>
  <si>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</si>
  <si>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</si>
  <si>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</si>
  <si>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</si>
  <si>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</si>
  <si>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</si>
  <si>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</si>
  <si>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</si>
  <si>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</si>
  <si>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</si>
  <si>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</si>
  <si>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</si>
  <si>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</si>
  <si>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</si>
  <si>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</si>
  <si>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</si>
  <si>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</si>
  <si>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</si>
  <si>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</si>
  <si>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</si>
  <si>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</si>
  <si>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</si>
  <si>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</si>
  <si>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</si>
  <si>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</si>
  <si>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</si>
  <si>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</si>
  <si>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</si>
  <si>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</si>
  <si>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</si>
  <si>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</si>
  <si>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</si>
  <si>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</si>
  <si>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</si>
  <si>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</si>
  <si>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</si>
  <si>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</si>
  <si>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</si>
  <si>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</si>
  <si>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</si>
  <si>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</si>
  <si>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</si>
  <si>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</si>
  <si>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</si>
  <si>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</si>
  <si>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</si>
  <si>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</si>
  <si>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</si>
  <si>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</si>
  <si>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</si>
  <si>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</si>
  <si>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</si>
  <si>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</si>
  <si>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</si>
  <si>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</si>
  <si>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</si>
  <si>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</si>
  <si>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</si>
  <si>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</si>
  <si>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</si>
  <si>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</si>
  <si>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</si>
  <si>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</si>
  <si>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</si>
  <si>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</si>
  <si>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</si>
  <si>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</si>
  <si>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</si>
  <si>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</si>
  <si>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</si>
  <si>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</si>
  <si>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</si>
  <si>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</si>
  <si>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</si>
  <si>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</si>
  <si>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</si>
  <si>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</si>
  <si>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</si>
  <si>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</si>
  <si>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</si>
  <si>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</si>
  <si>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</si>
  <si>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</si>
  <si>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</si>
  <si>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</si>
  <si>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</si>
  <si>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</si>
  <si>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</si>
  <si>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</si>
  <si>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</si>
  <si>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</si>
  <si>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</si>
  <si>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</si>
  <si>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</si>
  <si>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</si>
  <si>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</si>
  <si>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</si>
  <si>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</si>
  <si>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</si>
  <si>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</si>
  <si>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</si>
  <si>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</si>
  <si>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</si>
  <si>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</si>
  <si>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</si>
  <si>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</si>
  <si>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</si>
  <si>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</si>
  <si>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</si>
  <si>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</si>
  <si>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</si>
  <si>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</si>
  <si>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</si>
  <si>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</si>
  <si>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</si>
  <si>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</si>
  <si>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</si>
  <si>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</si>
  <si>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</si>
  <si>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</si>
  <si>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</si>
  <si>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</si>
  <si>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</si>
  <si>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</si>
  <si>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</si>
  <si>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</si>
  <si>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</si>
  <si>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</si>
  <si>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</si>
  <si>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</si>
  <si>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</si>
  <si>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</si>
  <si>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</si>
  <si>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</si>
  <si>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</si>
  <si>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</si>
  <si>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</si>
  <si>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</si>
  <si>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</si>
  <si>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</si>
  <si>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</si>
  <si>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</si>
  <si>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</si>
  <si>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</si>
  <si>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</si>
  <si>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</si>
  <si>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</si>
  <si>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</si>
  <si>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</si>
  <si>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</si>
  <si>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</si>
  <si>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</si>
  <si>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</si>
  <si>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</si>
  <si>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</si>
  <si>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</si>
  <si>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</si>
  <si>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</si>
  <si>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</si>
  <si>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</si>
  <si>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</si>
  <si>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</si>
  <si>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</si>
  <si>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</si>
  <si>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</si>
  <si>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</si>
  <si>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</si>
  <si>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</si>
  <si>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</si>
  <si>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</si>
  <si>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</si>
  <si>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</si>
  <si>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</si>
  <si>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</si>
  <si>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</si>
  <si>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</si>
  <si>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</si>
  <si>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</si>
  <si>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</si>
  <si>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</si>
  <si>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</si>
  <si>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</si>
  <si>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</si>
  <si>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</si>
  <si>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</si>
  <si>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</si>
  <si>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</si>
  <si>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</si>
  <si>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</si>
  <si>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</si>
  <si>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</si>
  <si>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</si>
  <si>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</si>
  <si>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</si>
  <si>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</si>
  <si>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</si>
  <si>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</si>
  <si>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</si>
  <si>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</si>
  <si>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</si>
  <si>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</si>
  <si>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</si>
  <si>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</si>
  <si>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</si>
  <si>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</si>
  <si>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</si>
  <si>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</si>
  <si>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</si>
  <si>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</si>
  <si>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</si>
  <si>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</si>
  <si>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</si>
  <si>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</si>
  <si>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</si>
  <si>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</si>
  <si>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</si>
  <si>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</si>
  <si>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</si>
  <si>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</si>
  <si>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</si>
  <si>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</si>
  <si>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</si>
  <si>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</si>
  <si>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</si>
  <si>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</si>
  <si>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</si>
  <si>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</si>
  <si>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</si>
  <si>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</si>
  <si>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</si>
  <si>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</si>
  <si>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</si>
  <si>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</si>
  <si>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</si>
  <si>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</si>
  <si>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</si>
  <si>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</si>
  <si>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</si>
  <si>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</si>
  <si>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</si>
  <si>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</si>
  <si>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</si>
  <si>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</si>
  <si>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</si>
  <si>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</si>
  <si>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</si>
  <si>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</si>
  <si>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</si>
  <si>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</si>
  <si>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</si>
  <si>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</si>
  <si>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</si>
  <si>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</si>
  <si>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</si>
  <si>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</si>
  <si>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</si>
  <si>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</si>
  <si>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</si>
  <si>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</si>
  <si>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</si>
  <si>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</si>
  <si>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</si>
  <si>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</si>
  <si>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</si>
  <si>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</si>
  <si>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</si>
  <si>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</si>
  <si>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</si>
  <si>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</si>
  <si>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</si>
  <si>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</si>
  <si>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</si>
  <si>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</si>
  <si>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</si>
  <si>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</si>
  <si>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</si>
  <si>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</si>
  <si>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</si>
  <si>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</si>
  <si>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</si>
  <si>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</si>
  <si>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</si>
  <si>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</si>
  <si>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</si>
  <si>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</si>
  <si>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</si>
  <si>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</si>
  <si>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</si>
  <si>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</si>
  <si>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</si>
  <si>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</si>
  <si>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</si>
  <si>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</si>
  <si>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</si>
  <si>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</si>
  <si>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</si>
  <si>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</si>
  <si>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</si>
  <si>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</si>
  <si>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</si>
  <si>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</si>
  <si>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</si>
  <si>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</si>
  <si>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</si>
  <si>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</si>
  <si>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</si>
  <si>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</si>
  <si>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</si>
  <si>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</si>
  <si>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</si>
  <si>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</si>
  <si>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</si>
  <si>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</si>
  <si>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</si>
  <si>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</si>
  <si>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</si>
  <si>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</si>
  <si>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</si>
  <si>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</si>
  <si>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</si>
  <si>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</si>
  <si>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</si>
  <si>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</si>
  <si>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</si>
  <si>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</si>
  <si>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</si>
  <si>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</si>
  <si>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</si>
  <si>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</si>
  <si>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</si>
  <si>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</si>
  <si>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</si>
  <si>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</si>
  <si>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</si>
  <si>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</si>
  <si>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</si>
  <si>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</si>
  <si>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</si>
  <si>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</si>
  <si>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</si>
  <si>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</si>
  <si>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</si>
  <si>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</si>
  <si>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</si>
  <si>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</si>
  <si>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</si>
  <si>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</si>
  <si>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</si>
  <si>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</si>
  <si>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</si>
  <si>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</si>
  <si>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</si>
  <si>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</si>
  <si>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</si>
  <si>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</si>
  <si>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</si>
  <si>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</si>
  <si>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</si>
  <si>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</si>
  <si>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</si>
  <si>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</si>
  <si>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</si>
  <si>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</si>
  <si>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</si>
  <si>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</si>
  <si>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</si>
  <si>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</si>
  <si>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</si>
  <si>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</si>
  <si>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</si>
  <si>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</si>
  <si>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</si>
  <si>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</si>
  <si>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</si>
  <si>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</si>
  <si>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</si>
  <si>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</si>
  <si>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</si>
  <si>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</si>
  <si>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</si>
  <si>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</si>
  <si>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</si>
  <si>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</si>
  <si>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</si>
  <si>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</si>
  <si>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</si>
  <si>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</si>
  <si>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</si>
  <si>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</si>
  <si>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</si>
  <si>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</si>
  <si>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</si>
  <si>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</si>
  <si>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</si>
  <si>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</si>
  <si>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</si>
  <si>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</si>
  <si>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</si>
  <si>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</si>
  <si>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</si>
  <si>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</si>
  <si>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</si>
  <si>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</si>
  <si>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</si>
  <si>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</si>
  <si>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</si>
  <si>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</si>
  <si>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</si>
  <si>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</si>
  <si>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</si>
  <si>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</si>
  <si>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</si>
  <si>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</si>
  <si>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</si>
  <si>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</si>
  <si>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</si>
  <si>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</si>
  <si>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</si>
  <si>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</si>
  <si>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</si>
  <si>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</si>
  <si>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</si>
  <si>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</si>
  <si>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</si>
  <si>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</si>
  <si>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</si>
  <si>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</si>
  <si>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</si>
  <si>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</si>
  <si>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</si>
  <si>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</si>
  <si>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</si>
  <si>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</si>
  <si>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</si>
  <si>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</si>
  <si>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</si>
  <si>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</si>
  <si>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</si>
  <si>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</si>
  <si>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</si>
  <si>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</si>
  <si>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</si>
  <si>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</si>
  <si>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</si>
  <si>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</si>
  <si>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</si>
  <si>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</si>
  <si>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</si>
  <si>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</si>
  <si>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</si>
  <si>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</si>
  <si>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</si>
  <si>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</si>
  <si>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</si>
  <si>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</si>
  <si>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</si>
  <si>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</si>
  <si>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</si>
  <si>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</si>
  <si>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</si>
  <si>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</si>
  <si>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</si>
  <si>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</si>
  <si>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</si>
  <si>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</si>
  <si>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</si>
  <si>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</si>
  <si>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</si>
  <si>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</si>
  <si>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</si>
  <si>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</si>
  <si>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</si>
  <si>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</si>
  <si>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</si>
  <si>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</si>
  <si>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</si>
  <si>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</si>
  <si>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</si>
  <si>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</si>
  <si>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</si>
  <si>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</si>
  <si>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</si>
  <si>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</si>
  <si>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</si>
  <si>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</si>
  <si>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</si>
  <si>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</si>
  <si>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</si>
  <si>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</si>
  <si>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</si>
  <si>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</si>
  <si>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</si>
  <si>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</si>
  <si>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</si>
  <si>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</si>
  <si>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</si>
  <si>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</si>
  <si>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</si>
  <si>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</si>
  <si>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</si>
  <si>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</si>
  <si>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</si>
  <si>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</si>
  <si>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</si>
  <si>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</si>
  <si>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</si>
  <si>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</si>
  <si>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</si>
  <si>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</si>
  <si>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</si>
  <si>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</si>
  <si>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</si>
  <si>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</si>
  <si>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</si>
  <si>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</si>
  <si>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</si>
  <si>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</si>
  <si>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</si>
  <si>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</si>
  <si>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</si>
  <si>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</si>
  <si>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</si>
  <si>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</si>
  <si>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</si>
  <si>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</si>
  <si>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</si>
  <si>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</si>
  <si>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</si>
  <si>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</si>
  <si>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</si>
  <si>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</si>
  <si>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</si>
  <si>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</si>
  <si>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</si>
  <si>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</si>
  <si>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</si>
  <si>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</si>
  <si>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</si>
  <si>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</si>
  <si>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</si>
  <si>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</si>
  <si>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</si>
  <si>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</si>
  <si>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</si>
  <si>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</si>
  <si>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</si>
  <si>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</si>
  <si>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</si>
  <si>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</si>
  <si>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</si>
  <si>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</si>
  <si>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</si>
  <si>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</si>
  <si>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</si>
  <si>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</si>
  <si>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</si>
  <si>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</si>
  <si>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</si>
  <si>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</si>
  <si>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</si>
  <si>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</si>
  <si>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</si>
  <si>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</si>
  <si>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</si>
  <si>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</si>
  <si>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</si>
  <si>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</si>
  <si>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</si>
  <si>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</si>
  <si>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</si>
  <si>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</si>
  <si>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</si>
  <si>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</si>
  <si>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</si>
  <si>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</si>
  <si>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</si>
  <si>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</si>
  <si>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</si>
  <si>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</si>
  <si>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</si>
  <si>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</si>
  <si>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</si>
  <si>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</si>
  <si>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</si>
  <si>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</si>
  <si>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</si>
  <si>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</si>
  <si>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</si>
  <si>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</si>
  <si>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</si>
  <si>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</si>
  <si>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</si>
  <si>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</si>
  <si>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</si>
  <si>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</si>
  <si>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</si>
  <si>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</si>
  <si>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</si>
  <si>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</si>
  <si>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</si>
  <si>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</si>
  <si>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</si>
  <si>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</si>
  <si>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</si>
  <si>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</si>
  <si>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</si>
  <si>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</si>
  <si>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</si>
  <si>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</si>
  <si>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</si>
  <si>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</si>
  <si>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</si>
  <si>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</si>
  <si>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</si>
  <si>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</si>
  <si>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</si>
  <si>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</si>
  <si>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</si>
  <si>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</si>
  <si>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</si>
  <si>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</si>
  <si>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</si>
  <si>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</si>
  <si>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</si>
  <si>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</si>
  <si>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</si>
  <si>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</si>
  <si>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</si>
  <si>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</si>
  <si>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</si>
  <si>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</si>
  <si>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</si>
  <si>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</si>
  <si>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</si>
  <si>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</si>
  <si>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</si>
  <si>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</si>
  <si>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</si>
  <si>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</si>
  <si>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</si>
  <si>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</si>
  <si>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</si>
  <si>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</si>
  <si>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</si>
  <si>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</si>
  <si>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</si>
  <si>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</si>
  <si>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</si>
  <si>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</si>
  <si>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</si>
  <si>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</si>
  <si>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</si>
  <si>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</si>
  <si>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</si>
  <si>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</si>
  <si>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</si>
  <si>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</si>
  <si>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</si>
  <si>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</si>
  <si>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</si>
  <si>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</si>
  <si>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</si>
  <si>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</si>
  <si>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</si>
  <si>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</si>
  <si>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</si>
  <si>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</si>
  <si>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</si>
  <si>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</si>
  <si>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</si>
  <si>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</si>
  <si>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</si>
  <si>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</si>
  <si>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</si>
  <si>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</si>
  <si>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</si>
  <si>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</si>
  <si>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</si>
  <si>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</si>
  <si>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</si>
  <si>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</si>
  <si>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</si>
  <si>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</si>
  <si>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</si>
  <si>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</si>
  <si>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</si>
  <si>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</si>
  <si>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</si>
  <si>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</si>
  <si>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</si>
  <si>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</si>
  <si>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</si>
  <si>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</si>
  <si>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</si>
  <si>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</si>
  <si>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</si>
  <si>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</si>
  <si>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</si>
  <si>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</si>
  <si>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</si>
  <si>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</si>
  <si>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</si>
  <si>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</si>
  <si>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</si>
  <si>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</si>
  <si>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</si>
  <si>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</si>
  <si>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</si>
  <si>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</si>
  <si>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</si>
  <si>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</si>
  <si>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</si>
  <si>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</si>
  <si>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</si>
  <si>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</si>
  <si>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</si>
  <si>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</si>
  <si>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</si>
  <si>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</si>
  <si>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</si>
  <si>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</si>
  <si>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</si>
  <si>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</si>
  <si>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</si>
  <si>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</si>
  <si>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</si>
  <si>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</si>
  <si>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</si>
  <si>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</si>
  <si>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</si>
  <si>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</si>
  <si>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</si>
  <si>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</si>
  <si>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</si>
  <si>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</si>
  <si>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</si>
  <si>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</si>
  <si>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</si>
  <si>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</si>
  <si>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</si>
  <si>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</si>
  <si>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</si>
  <si>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</si>
  <si>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</si>
  <si>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</si>
  <si>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</si>
  <si>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</si>
  <si>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</si>
  <si>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</si>
  <si>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</si>
  <si>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</si>
  <si>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</si>
  <si>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</si>
  <si>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</si>
  <si>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</si>
  <si>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</si>
  <si>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</si>
  <si>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</si>
  <si>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</si>
  <si>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</si>
  <si>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</si>
  <si>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</si>
  <si>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</si>
  <si>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</si>
  <si>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</si>
  <si>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</si>
  <si>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</si>
  <si>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</si>
  <si>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</si>
  <si>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</si>
  <si>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</si>
  <si>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</si>
  <si>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</si>
  <si>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</si>
  <si>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</si>
  <si>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</si>
  <si>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</si>
  <si>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</si>
  <si>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</si>
  <si>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</si>
  <si>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</si>
  <si>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</si>
  <si>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</si>
  <si>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</si>
  <si>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</si>
  <si>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</si>
  <si>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</si>
  <si>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</si>
  <si>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</si>
  <si>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</si>
  <si>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</si>
  <si>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</si>
  <si>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</si>
  <si>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</si>
  <si>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</si>
  <si>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</si>
  <si>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</si>
  <si>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</si>
  <si>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</si>
  <si>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</si>
  <si>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</si>
  <si>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</si>
  <si>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</si>
  <si>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</si>
  <si>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</si>
  <si>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</si>
  <si>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</si>
  <si>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</si>
  <si>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</si>
  <si>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</si>
  <si>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</si>
  <si>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</si>
  <si>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</si>
  <si>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</si>
  <si>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</si>
  <si>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</si>
  <si>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</si>
  <si>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</si>
  <si>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</si>
  <si>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</si>
  <si>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</si>
  <si>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</si>
  <si>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</si>
  <si>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</si>
  <si>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</si>
  <si>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</si>
  <si>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</si>
  <si>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</si>
  <si>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</si>
  <si>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</si>
  <si>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</si>
  <si>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</si>
  <si>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</si>
  <si>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</si>
  <si>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</si>
  <si>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</si>
  <si>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</si>
  <si>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</si>
  <si>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</si>
  <si>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</si>
  <si>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</si>
  <si>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</si>
  <si>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</si>
  <si>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</si>
  <si>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</si>
  <si>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</si>
  <si>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</si>
  <si>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</si>
  <si>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</si>
  <si>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</si>
  <si>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</si>
  <si>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</si>
  <si>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</si>
  <si>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</si>
  <si>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</si>
  <si>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</si>
  <si>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</si>
  <si>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</si>
  <si>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</si>
  <si>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</si>
  <si>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</si>
  <si>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</si>
  <si>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</si>
  <si>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</si>
  <si>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</si>
  <si>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</si>
  <si>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</si>
  <si>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</si>
  <si>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</si>
  <si>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</si>
  <si>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</si>
  <si>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</si>
  <si>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</si>
  <si>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</si>
  <si>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</si>
  <si>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</si>
  <si>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</si>
  <si>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</si>
  <si>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</si>
  <si>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</si>
  <si>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</si>
  <si>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</si>
  <si>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</si>
  <si>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</si>
  <si>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</si>
  <si>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</si>
  <si>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</si>
  <si>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</si>
  <si>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</si>
  <si>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</si>
  <si>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</si>
  <si>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</si>
  <si>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</si>
  <si>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</si>
  <si>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</si>
  <si>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</si>
  <si>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</si>
  <si>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</si>
  <si>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</si>
  <si>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</si>
  <si>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</si>
  <si>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</si>
  <si>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</si>
  <si>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</si>
  <si>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</si>
  <si>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</si>
  <si>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</si>
  <si>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</si>
  <si>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</si>
  <si>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</si>
  <si>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</si>
  <si>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</si>
  <si>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</si>
  <si>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</si>
  <si>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</si>
  <si>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</si>
  <si>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</si>
  <si>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</si>
  <si>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</si>
  <si>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</si>
  <si>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</si>
  <si>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</si>
  <si>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</si>
  <si>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</si>
  <si>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</si>
  <si>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</si>
  <si>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</si>
  <si>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</si>
  <si>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</si>
  <si>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</si>
  <si>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</si>
  <si>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</si>
  <si>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</si>
  <si>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</si>
  <si>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</si>
  <si>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</si>
  <si>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</si>
  <si>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</si>
  <si>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</si>
  <si>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</si>
  <si>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</si>
  <si>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</si>
  <si>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</si>
  <si>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</si>
  <si>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</si>
  <si>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</si>
  <si>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</si>
  <si>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</si>
  <si>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</si>
  <si>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</si>
  <si>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</si>
  <si>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</si>
  <si>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</si>
  <si>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</si>
  <si>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</si>
  <si>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</si>
  <si>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</si>
  <si>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</si>
  <si>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</si>
  <si>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</si>
  <si>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</si>
  <si>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</si>
  <si>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</si>
  <si>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</si>
  <si>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</si>
  <si>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</si>
  <si>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</si>
  <si>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</si>
  <si>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</si>
  <si>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</si>
  <si>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</si>
  <si>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</si>
  <si>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</si>
  <si>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</si>
  <si>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</si>
  <si>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</si>
  <si>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</si>
  <si>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</si>
  <si>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</si>
  <si>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</si>
  <si>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</si>
  <si>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</si>
  <si>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</si>
  <si>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</si>
  <si>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</si>
  <si>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</si>
  <si>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</si>
  <si>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</si>
  <si>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</si>
  <si>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</si>
  <si>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</si>
  <si>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</si>
  <si>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</si>
  <si>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</si>
  <si>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</si>
  <si>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</si>
  <si>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</si>
  <si>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</si>
  <si>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</si>
  <si>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</si>
  <si>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</si>
  <si>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</si>
  <si>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</si>
  <si>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</si>
  <si>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</si>
  <si>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</si>
  <si>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</si>
  <si>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</si>
  <si>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</si>
  <si>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</si>
  <si>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</si>
  <si>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</si>
  <si>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</si>
  <si>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</si>
  <si>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</si>
  <si>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</si>
  <si>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</si>
  <si>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</si>
  <si>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</si>
  <si>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</si>
  <si>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</si>
  <si>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</si>
  <si>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</si>
  <si>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</si>
  <si>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</si>
  <si>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</si>
  <si>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</si>
  <si>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</si>
  <si>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</si>
  <si>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</si>
  <si>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</si>
  <si>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</si>
  <si>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</si>
  <si>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</si>
  <si>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</si>
  <si>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</si>
  <si>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</si>
  <si>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</si>
  <si>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</si>
  <si>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</si>
  <si>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</si>
  <si>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</si>
  <si>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</si>
  <si>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</si>
  <si>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</si>
  <si>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</si>
  <si>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</si>
  <si>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</si>
  <si>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</si>
  <si>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</si>
  <si>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</si>
  <si>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</si>
  <si>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</si>
  <si>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</si>
  <si>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</si>
  <si>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</si>
  <si>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</si>
  <si>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</si>
  <si>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</si>
  <si>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</si>
  <si>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</si>
  <si>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</si>
  <si>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</si>
  <si>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</si>
  <si>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</si>
  <si>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</si>
  <si>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</si>
  <si>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</si>
  <si>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</si>
  <si>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</si>
  <si>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</si>
  <si>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</si>
  <si>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</si>
  <si>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</si>
  <si>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</si>
  <si>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</si>
  <si>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</si>
  <si>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</si>
  <si>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</si>
  <si>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</si>
  <si>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</si>
  <si>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</si>
  <si>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</si>
  <si>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</si>
  <si>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</si>
  <si>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</si>
  <si>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</si>
  <si>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</si>
  <si>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</si>
  <si>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</si>
  <si>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</si>
  <si>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</si>
  <si>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</si>
  <si>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</si>
  <si>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</si>
  <si>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</si>
  <si>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</si>
  <si>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</si>
  <si>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</si>
  <si>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</si>
  <si>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</si>
  <si>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</si>
  <si>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</si>
  <si>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</si>
  <si>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</si>
  <si>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</si>
  <si>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</si>
  <si>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</si>
  <si>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</si>
  <si>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</si>
  <si>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</si>
  <si>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</si>
  <si>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</si>
  <si>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</si>
  <si>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</si>
  <si>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</si>
  <si>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</si>
  <si>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</si>
  <si>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</si>
  <si>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</si>
  <si>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</si>
  <si>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</si>
  <si>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</si>
  <si>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</si>
  <si>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</si>
  <si>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</si>
  <si>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</si>
  <si>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</si>
  <si>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</si>
  <si>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</si>
  <si>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</si>
  <si>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</si>
  <si>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</si>
  <si>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</si>
  <si>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</si>
  <si>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</si>
  <si>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</si>
  <si>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</si>
  <si>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</si>
  <si>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</si>
  <si>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</si>
  <si>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</si>
  <si>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</si>
  <si>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</si>
  <si>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</si>
  <si>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</si>
  <si>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</si>
  <si>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</si>
  <si>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</si>
  <si>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</si>
  <si>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</si>
  <si>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</si>
  <si>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</si>
  <si>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</si>
  <si>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</si>
  <si>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</si>
  <si>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</si>
  <si>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</si>
  <si>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</si>
  <si>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</si>
  <si>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</si>
  <si>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</si>
  <si>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</si>
  <si>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</si>
  <si>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</si>
  <si>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</si>
  <si>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</si>
  <si>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</si>
  <si>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</si>
  <si>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</si>
  <si>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</si>
  <si>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</si>
  <si>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</si>
  <si>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</si>
  <si>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</si>
  <si>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</si>
  <si>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</si>
  <si>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</si>
  <si>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</si>
  <si>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</si>
  <si>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</si>
  <si>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</si>
  <si>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</si>
  <si>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</si>
  <si>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</si>
  <si>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</si>
  <si>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</si>
  <si>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</si>
  <si>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</si>
  <si>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</si>
  <si>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</si>
  <si>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</si>
  <si>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</si>
  <si>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</si>
  <si>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</si>
  <si>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</si>
  <si>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</si>
  <si>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</si>
  <si>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</si>
  <si>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</si>
  <si>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</si>
  <si>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</si>
  <si>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</si>
  <si>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</si>
  <si>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</si>
  <si>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</si>
  <si>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</si>
  <si>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</si>
  <si>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</si>
  <si>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</si>
  <si>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</si>
  <si>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</si>
  <si>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</si>
  <si>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</si>
  <si>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</si>
  <si>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</si>
  <si>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</si>
  <si>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</si>
  <si>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</si>
  <si>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</si>
  <si>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</si>
  <si>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</si>
  <si>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</si>
  <si>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</si>
  <si>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</si>
  <si>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</si>
  <si>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</si>
  <si>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</si>
  <si>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</si>
  <si>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</si>
  <si>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</si>
  <si>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</si>
  <si>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</si>
  <si>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</si>
  <si>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</si>
  <si>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</si>
  <si>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</si>
  <si>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</si>
  <si>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</si>
  <si>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</si>
  <si>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</si>
  <si>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</si>
  <si>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</si>
  <si>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</si>
  <si>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</si>
  <si>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</si>
  <si>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</si>
  <si>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</si>
  <si>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</si>
  <si>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</si>
  <si>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</si>
  <si>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</si>
  <si>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</si>
  <si>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</si>
  <si>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</si>
  <si>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</si>
  <si>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</si>
  <si>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</si>
  <si>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</si>
  <si>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</si>
  <si>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</si>
  <si>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</si>
  <si>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</si>
  <si>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</si>
  <si>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</si>
  <si>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</si>
  <si>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</si>
  <si>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</si>
  <si>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</si>
  <si>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</si>
  <si>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</si>
  <si>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</si>
  <si>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</si>
  <si>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</si>
  <si>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</si>
  <si>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</si>
  <si>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</si>
  <si>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</si>
  <si>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</si>
  <si>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</si>
  <si>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</si>
  <si>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</si>
  <si>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</si>
  <si>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</si>
  <si>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</si>
  <si>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</si>
  <si>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</si>
  <si>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</si>
  <si>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</si>
  <si>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</si>
  <si>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</si>
  <si>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</si>
  <si>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</si>
  <si>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</si>
  <si>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</si>
  <si>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</si>
  <si>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</si>
  <si>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</si>
  <si>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</si>
  <si>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</si>
  <si>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</si>
  <si>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</si>
  <si>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</si>
  <si>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</si>
  <si>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</si>
  <si>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</si>
  <si>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</si>
  <si>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</si>
  <si>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</si>
  <si>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</si>
  <si>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</si>
  <si>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</si>
  <si>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</si>
  <si>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</si>
  <si>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</si>
  <si>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</si>
  <si>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</si>
  <si>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</si>
  <si>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</si>
  <si>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</si>
  <si>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</si>
  <si>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</si>
  <si>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</si>
  <si>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</si>
  <si>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</si>
  <si>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</si>
  <si>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</si>
  <si>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</si>
  <si>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</si>
  <si>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</si>
  <si>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</si>
  <si>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</si>
  <si>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</si>
  <si>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</si>
  <si>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</si>
  <si>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</si>
  <si>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</si>
  <si>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</si>
  <si>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</si>
  <si>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</si>
  <si>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</si>
  <si>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</si>
  <si>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</si>
  <si>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</si>
  <si>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</si>
  <si>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</si>
  <si>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</si>
  <si>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</si>
  <si>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</si>
  <si>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</si>
  <si>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</si>
  <si>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</si>
  <si>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</si>
  <si>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</si>
  <si>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</si>
  <si>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</si>
  <si>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</si>
  <si>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</si>
  <si>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</si>
  <si>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</si>
  <si>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</si>
  <si>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</si>
  <si>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</si>
  <si>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</si>
  <si>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</si>
  <si>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</si>
  <si>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</si>
  <si>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</si>
  <si>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</si>
  <si>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</si>
  <si>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</si>
  <si>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</si>
  <si>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</si>
  <si>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</si>
  <si>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</si>
  <si>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</si>
  <si>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</si>
  <si>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</si>
  <si>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</si>
  <si>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</si>
  <si>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</si>
  <si>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</si>
  <si>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</si>
  <si>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</si>
  <si>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</si>
  <si>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</si>
  <si>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</si>
  <si>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</si>
  <si>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</si>
  <si>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</si>
  <si>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</si>
  <si>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</si>
  <si>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</si>
  <si>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</si>
  <si>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</si>
  <si>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</si>
  <si>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</si>
  <si>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</si>
  <si>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</si>
  <si>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</si>
  <si>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</si>
  <si>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</si>
  <si>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</si>
  <si>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</si>
  <si>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</si>
  <si>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</si>
  <si>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</si>
  <si>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</si>
  <si>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</si>
  <si>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</si>
  <si>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</si>
  <si>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</si>
  <si>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</si>
  <si>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</si>
  <si>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</si>
  <si>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</si>
  <si>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</si>
  <si>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</si>
  <si>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</si>
  <si>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</si>
  <si>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</si>
  <si>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</si>
  <si>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</si>
  <si>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</si>
  <si>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</si>
  <si>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</si>
  <si>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</si>
  <si>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</si>
  <si>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</si>
  <si>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</si>
  <si>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</si>
  <si>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</si>
  <si>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</si>
  <si>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</si>
  <si>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</si>
  <si>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</si>
  <si>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</si>
  <si>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</si>
  <si>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</si>
  <si>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</si>
  <si>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</si>
  <si>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</si>
  <si>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</si>
  <si>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</si>
  <si>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</si>
  <si>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</si>
  <si>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</si>
  <si>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</si>
  <si>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</si>
  <si>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</si>
  <si>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</si>
  <si>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</si>
  <si>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</si>
  <si>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</si>
  <si>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</si>
  <si>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</si>
  <si>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</si>
  <si>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</si>
  <si>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</si>
  <si>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</si>
  <si>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</si>
  <si>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</si>
  <si>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</si>
  <si>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</si>
  <si>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</si>
  <si>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</si>
  <si>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</si>
  <si>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</si>
  <si>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</si>
  <si>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</si>
  <si>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</si>
  <si>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</si>
  <si>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</si>
  <si>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</si>
  <si>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</si>
  <si>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</si>
  <si>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</si>
  <si>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</si>
  <si>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</si>
  <si>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</si>
  <si>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</si>
  <si>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</si>
  <si>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</si>
  <si>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</si>
  <si>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</si>
  <si>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</si>
  <si>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</si>
  <si>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</si>
  <si>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</si>
  <si>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</si>
  <si>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</si>
  <si>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</si>
  <si>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</si>
  <si>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</si>
  <si>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</si>
  <si>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</si>
  <si>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</si>
  <si>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</si>
  <si>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</si>
  <si>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</si>
  <si>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</si>
  <si>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</si>
  <si>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</si>
  <si>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</si>
  <si>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</si>
  <si>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</si>
  <si>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</si>
  <si>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</si>
  <si>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</si>
  <si>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</si>
  <si>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</si>
  <si>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</si>
  <si>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</si>
  <si>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</si>
  <si>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</si>
  <si>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</si>
  <si>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</si>
  <si>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</si>
  <si>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</si>
  <si>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</si>
  <si>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</si>
  <si>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</si>
  <si>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</si>
  <si>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</si>
  <si>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</si>
  <si>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</si>
  <si>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</si>
  <si>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</si>
  <si>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</si>
  <si>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</si>
  <si>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</si>
  <si>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</si>
  <si>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</si>
  <si>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</si>
  <si>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</si>
  <si>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</si>
  <si>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</si>
  <si>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</si>
  <si>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</si>
  <si>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</si>
  <si>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</si>
  <si>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</si>
  <si>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</si>
  <si>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</si>
  <si>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</si>
  <si>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</si>
  <si>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</si>
  <si>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</si>
  <si>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</si>
  <si>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</si>
  <si>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</si>
  <si>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</si>
  <si>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</si>
  <si>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</si>
  <si>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</si>
  <si>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</si>
  <si>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</si>
  <si>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</si>
  <si>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</si>
  <si>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</si>
  <si>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</si>
  <si>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</si>
  <si>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</si>
  <si>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</si>
  <si>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</si>
  <si>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</si>
  <si>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</si>
  <si>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</si>
  <si>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</si>
  <si>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</si>
  <si>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</si>
  <si>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</si>
  <si>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</si>
  <si>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</si>
  <si>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</si>
  <si>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</si>
  <si>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</si>
  <si>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</si>
  <si>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</si>
  <si>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</si>
  <si>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</si>
  <si>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</si>
  <si>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</si>
  <si>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</si>
  <si>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</si>
  <si>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</si>
  <si>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</si>
  <si>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</si>
  <si>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</si>
  <si>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</si>
  <si>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</si>
  <si>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</si>
  <si>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</si>
  <si>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</si>
  <si>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</si>
  <si>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</si>
  <si>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</si>
  <si>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</si>
  <si>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</si>
  <si>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</si>
  <si>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</si>
  <si>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</si>
  <si>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</si>
  <si>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</si>
  <si>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</si>
  <si>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</si>
  <si>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</si>
  <si>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</si>
  <si>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</si>
  <si>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</si>
  <si>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</si>
  <si>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</si>
  <si>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</si>
  <si>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</si>
  <si>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</si>
  <si>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</si>
  <si>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</si>
  <si>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</si>
  <si>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</si>
  <si>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</si>
  <si>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</si>
  <si>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</si>
  <si>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</si>
  <si>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</si>
  <si>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</si>
  <si>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</si>
  <si>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</si>
  <si>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</si>
  <si>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</si>
  <si>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</si>
  <si>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</si>
  <si>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</si>
  <si>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</si>
  <si>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</si>
  <si>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</si>
  <si>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</si>
  <si>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</si>
  <si>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</si>
  <si>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</si>
  <si>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</si>
  <si>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</si>
  <si>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</si>
  <si>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</si>
  <si>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</si>
  <si>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</si>
  <si>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</si>
  <si>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</si>
  <si>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</si>
  <si>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</si>
  <si>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</si>
  <si>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</si>
  <si>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</si>
  <si>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</si>
  <si>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</si>
  <si>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</si>
  <si>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</si>
  <si>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</si>
  <si>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</si>
  <si>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</si>
  <si>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</si>
  <si>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</si>
  <si>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</si>
  <si>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</si>
  <si>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</si>
  <si>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</si>
  <si>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</si>
  <si>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</si>
  <si>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</si>
  <si>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</si>
  <si>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</si>
  <si>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</si>
  <si>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</si>
  <si>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</si>
  <si>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</si>
  <si>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</si>
  <si>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</si>
  <si>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</si>
  <si>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</si>
  <si>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</si>
  <si>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</si>
  <si>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</si>
  <si>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</si>
  <si>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</si>
  <si>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</si>
  <si>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</si>
  <si>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</si>
  <si>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</si>
  <si>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</si>
  <si>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</si>
  <si>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</si>
  <si>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</si>
  <si>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</si>
  <si>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</si>
  <si>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</si>
  <si>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</si>
  <si>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</si>
  <si>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</si>
  <si>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</si>
  <si>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</si>
  <si>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</si>
  <si>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</si>
  <si>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</si>
  <si>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</si>
  <si>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</si>
  <si>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</si>
  <si>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</si>
  <si>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</si>
  <si>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</si>
  <si>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</si>
  <si>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</si>
  <si>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</si>
  <si>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</si>
  <si>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</si>
  <si>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</si>
  <si>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</si>
  <si>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</si>
  <si>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</si>
  <si>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</si>
  <si>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</si>
  <si>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</si>
  <si>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</si>
  <si>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</si>
  <si>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</si>
  <si>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</si>
  <si>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</si>
  <si>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</si>
  <si>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</si>
  <si>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</si>
  <si>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</si>
  <si>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</si>
  <si>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</si>
  <si>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</si>
  <si>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</si>
  <si>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</si>
  <si>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</si>
  <si>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</si>
  <si>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</si>
  <si>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</si>
  <si>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</si>
  <si>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</si>
  <si>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</si>
  <si>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</si>
  <si>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</si>
  <si>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</si>
  <si>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</si>
  <si>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</si>
  <si>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</si>
  <si>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</si>
  <si>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</si>
  <si>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</si>
  <si>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</si>
  <si>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</si>
  <si>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</si>
  <si>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</si>
  <si>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</si>
  <si>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</si>
  <si>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</si>
  <si>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</si>
  <si>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</si>
  <si>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</si>
  <si>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</si>
  <si>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</si>
  <si>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</si>
  <si>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</si>
  <si>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</si>
  <si>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</si>
  <si>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</si>
  <si>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</si>
  <si>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</si>
  <si>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</si>
  <si>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</si>
  <si>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</si>
  <si>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</si>
  <si>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</si>
  <si>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</si>
  <si>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</si>
  <si>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</si>
  <si>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</si>
  <si>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</si>
  <si>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</si>
  <si>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</si>
  <si>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</si>
  <si>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</si>
  <si>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</si>
  <si>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</si>
  <si>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</si>
  <si>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</si>
  <si>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</si>
  <si>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</si>
  <si>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</si>
  <si>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</si>
  <si>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</si>
  <si>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</si>
  <si>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</si>
  <si>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</si>
  <si>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</si>
  <si>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</si>
  <si>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</si>
  <si>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</si>
  <si>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</si>
  <si>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</si>
  <si>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</si>
  <si>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</si>
  <si>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</si>
  <si>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</si>
  <si>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</si>
  <si>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</si>
  <si>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</si>
  <si>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</si>
  <si>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</si>
  <si>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</si>
  <si>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</si>
  <si>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</si>
  <si>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</si>
  <si>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</si>
  <si>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</si>
  <si>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</si>
  <si>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</si>
  <si>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</si>
  <si>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</si>
  <si>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</si>
  <si>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</si>
  <si>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</si>
  <si>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</si>
  <si>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</si>
  <si>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</si>
  <si>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</si>
  <si>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</si>
  <si>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</si>
  <si>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</si>
  <si>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</si>
  <si>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</si>
  <si>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</si>
  <si>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</si>
  <si>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</si>
  <si>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</si>
  <si>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</si>
  <si>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</si>
  <si>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</si>
  <si>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</si>
  <si>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</si>
  <si>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</si>
  <si>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</si>
  <si>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</si>
  <si>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</si>
  <si>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</si>
  <si>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</si>
  <si>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</si>
  <si>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</si>
  <si>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</si>
  <si>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</si>
  <si>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</si>
  <si>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</si>
  <si>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</si>
  <si>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</si>
  <si>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</si>
  <si>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</si>
  <si>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</si>
  <si>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</si>
  <si>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</si>
  <si>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</si>
  <si>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</si>
  <si>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</si>
  <si>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</si>
  <si>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</si>
  <si>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</si>
  <si>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</si>
  <si>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</si>
  <si>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</si>
  <si>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</si>
  <si>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</si>
  <si>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</si>
  <si>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</si>
  <si>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</si>
  <si>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</si>
  <si>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</si>
  <si>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</si>
  <si>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</si>
  <si>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</si>
  <si>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</si>
  <si>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</si>
  <si>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</si>
  <si>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</si>
  <si>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</si>
  <si>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</si>
  <si>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</si>
  <si>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</si>
  <si>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</si>
  <si>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</si>
  <si>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</si>
  <si>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</si>
  <si>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</si>
  <si>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</si>
  <si>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</si>
  <si>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</si>
  <si>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</si>
  <si>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</si>
  <si>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</si>
  <si>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</si>
  <si>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</si>
  <si>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</si>
  <si>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</si>
  <si>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</si>
  <si>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</si>
  <si>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</si>
  <si>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</si>
  <si>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</si>
  <si>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</si>
  <si>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</si>
  <si>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</si>
  <si>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</si>
  <si>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</si>
  <si>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</si>
  <si>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</si>
  <si>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</si>
  <si>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</si>
  <si>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</si>
  <si>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</si>
  <si>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</si>
  <si>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</si>
  <si>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</si>
  <si>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</si>
  <si>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</si>
  <si>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</si>
  <si>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</si>
  <si>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</si>
  <si>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</si>
  <si>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</si>
  <si>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</si>
  <si>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</si>
  <si>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</si>
  <si>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</si>
  <si>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</si>
  <si>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</si>
  <si>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</si>
  <si>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</si>
  <si>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</si>
  <si>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</si>
  <si>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</si>
  <si>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</si>
  <si>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</si>
  <si>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</si>
  <si>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</si>
  <si>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</si>
  <si>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</si>
  <si>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</si>
  <si>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</si>
  <si>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</si>
  <si>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</si>
  <si>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</si>
  <si>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</si>
  <si>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</si>
  <si>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</si>
  <si>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</si>
  <si>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</si>
  <si>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</si>
  <si>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</si>
  <si>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</si>
  <si>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</si>
  <si>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</si>
  <si>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</si>
  <si>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</si>
  <si>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</si>
  <si>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</si>
  <si>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</si>
  <si>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</si>
  <si>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</si>
  <si>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</si>
  <si>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</si>
  <si>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</si>
  <si>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</si>
  <si>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</si>
  <si>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</si>
  <si>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</si>
  <si>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</si>
  <si>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</si>
  <si>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</si>
  <si>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</si>
  <si>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</si>
  <si>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</si>
  <si>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</si>
  <si>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</si>
  <si>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</si>
  <si>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</si>
  <si>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</si>
  <si>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</si>
  <si>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</si>
  <si>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</si>
  <si>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</si>
  <si>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</si>
  <si>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</si>
  <si>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</si>
  <si>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</si>
  <si>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</si>
  <si>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</si>
  <si>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</si>
  <si>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</si>
  <si>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</si>
  <si>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</si>
  <si>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</si>
  <si>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</si>
  <si>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</si>
  <si>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</si>
  <si>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</si>
  <si>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</si>
  <si>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</si>
  <si>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</si>
  <si>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</si>
  <si>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</si>
  <si>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</si>
  <si>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</si>
  <si>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</si>
  <si>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</si>
  <si>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</si>
  <si>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</si>
  <si>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</si>
  <si>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</si>
  <si>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</si>
  <si>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</si>
  <si>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</si>
  <si>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</si>
  <si>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</si>
  <si>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</si>
  <si>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</si>
  <si>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</si>
  <si>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</si>
  <si>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</si>
  <si>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</si>
  <si>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</si>
  <si>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</si>
  <si>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</si>
  <si>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</si>
  <si>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</si>
  <si>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</si>
  <si>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</si>
  <si>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</si>
  <si>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</si>
  <si>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</si>
  <si>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</si>
  <si>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</si>
  <si>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</si>
  <si>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</si>
  <si>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</si>
  <si>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</si>
  <si>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</si>
  <si>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</si>
  <si>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</si>
  <si>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</si>
  <si>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</si>
  <si>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</si>
  <si>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</si>
  <si>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</si>
  <si>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</si>
  <si>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</si>
  <si>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</si>
  <si>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</si>
  <si>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</si>
  <si>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</si>
  <si>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</si>
  <si>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</si>
  <si>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</si>
  <si>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</si>
  <si>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</si>
  <si>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</si>
  <si>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</si>
  <si>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</si>
  <si>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</si>
  <si>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</si>
  <si>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</si>
  <si>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</si>
  <si>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</si>
  <si>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</si>
  <si>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</si>
  <si>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</si>
  <si>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</si>
  <si>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</si>
  <si>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</si>
  <si>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</si>
  <si>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</si>
  <si>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</si>
  <si>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</si>
  <si>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</si>
  <si>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</si>
  <si>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</si>
  <si>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</si>
  <si>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</si>
  <si>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</si>
  <si>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</si>
  <si>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</si>
  <si>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</si>
  <si>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</si>
  <si>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</si>
  <si>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</si>
  <si>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</si>
  <si>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</si>
  <si>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</si>
  <si>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</si>
  <si>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</si>
  <si>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</si>
  <si>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</si>
  <si>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</si>
  <si>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</si>
  <si>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</si>
  <si>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</si>
  <si>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</si>
  <si>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</si>
  <si>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</si>
  <si>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</si>
  <si>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</si>
  <si>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</si>
  <si>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</si>
  <si>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</si>
  <si>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</si>
  <si>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</si>
  <si>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</si>
  <si>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</si>
  <si>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</si>
  <si>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</si>
  <si>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</si>
  <si>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</si>
  <si>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</si>
  <si>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</si>
  <si>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</si>
  <si>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</si>
  <si>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</si>
  <si>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</si>
  <si>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</si>
  <si>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</si>
  <si>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</si>
  <si>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</si>
  <si>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</si>
  <si>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</si>
  <si>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</si>
  <si>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</si>
  <si>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</si>
  <si>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</si>
  <si>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</si>
  <si>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</si>
  <si>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</si>
  <si>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</si>
  <si>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</si>
  <si>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</si>
  <si>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</si>
  <si>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</si>
  <si>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</si>
  <si>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</si>
  <si>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</si>
  <si>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</si>
  <si>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</si>
  <si>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</si>
  <si>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</si>
  <si>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</si>
  <si>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</si>
  <si>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</si>
  <si>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</si>
  <si>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</si>
  <si>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</si>
  <si>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</si>
  <si>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</si>
  <si>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</si>
  <si>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</si>
  <si>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</si>
  <si>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</si>
  <si>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</si>
  <si>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</si>
  <si>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</si>
  <si>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</si>
  <si>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</si>
  <si>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</si>
  <si>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</si>
  <si>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</si>
  <si>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</si>
  <si>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</si>
  <si>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</si>
  <si>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</si>
  <si>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</si>
  <si>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</si>
  <si>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</si>
  <si>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</si>
  <si>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</si>
  <si>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</si>
  <si>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</si>
  <si>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</si>
  <si>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</si>
  <si>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</si>
  <si>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</si>
  <si>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</si>
  <si>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</si>
  <si>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</si>
  <si>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</si>
  <si>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</si>
  <si>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</si>
  <si>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</si>
  <si>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</si>
  <si>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</si>
  <si>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</si>
  <si>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</si>
  <si>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</si>
  <si>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</si>
  <si>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</si>
  <si>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</si>
  <si>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</si>
  <si>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</si>
  <si>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</si>
  <si>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</si>
  <si>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</si>
  <si>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</si>
  <si>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</si>
  <si>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</si>
  <si>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</si>
  <si>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</si>
  <si>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</si>
  <si>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</si>
  <si>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</si>
  <si>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</si>
  <si>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</si>
  <si>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</si>
  <si>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</si>
  <si>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</si>
  <si>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</si>
  <si>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</si>
  <si>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</si>
  <si>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</si>
  <si>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</si>
  <si>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</si>
  <si>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</si>
  <si>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</si>
  <si>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</si>
  <si>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</si>
  <si>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</si>
  <si>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</si>
  <si>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</si>
  <si>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</si>
  <si>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</si>
  <si>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</si>
  <si>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</si>
  <si>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</si>
  <si>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</si>
  <si>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</si>
  <si>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</si>
  <si>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</si>
  <si>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</si>
  <si>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</si>
  <si>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</si>
  <si>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</si>
  <si>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</si>
  <si>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</si>
  <si>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</si>
  <si>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</si>
  <si>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</si>
  <si>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</si>
  <si>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</si>
  <si>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</si>
  <si>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</si>
  <si>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</si>
  <si>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</si>
  <si>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</si>
  <si>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</si>
  <si>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</si>
  <si>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</si>
  <si>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</si>
  <si>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</si>
  <si>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</si>
  <si>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</si>
  <si>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</si>
  <si>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</si>
  <si>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</si>
  <si>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</si>
  <si>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</si>
  <si>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</si>
  <si>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</si>
  <si>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</si>
  <si>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</si>
  <si>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</si>
  <si>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</si>
  <si>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</si>
  <si>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</si>
  <si>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</si>
  <si>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</si>
  <si>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</si>
  <si>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</si>
  <si>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</si>
  <si>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</si>
  <si>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</si>
  <si>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</si>
  <si>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</si>
  <si>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</si>
  <si>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</si>
  <si>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</si>
  <si>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</si>
  <si>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</si>
  <si>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</si>
  <si>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</si>
  <si>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</si>
  <si>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</si>
  <si>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</si>
  <si>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</si>
  <si>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</si>
  <si>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</si>
  <si>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</si>
  <si>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</si>
  <si>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</si>
  <si>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</si>
  <si>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</si>
  <si>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</si>
  <si>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</si>
  <si>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</si>
  <si>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</si>
  <si>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</si>
  <si>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</si>
  <si>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</si>
  <si>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</si>
  <si>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</si>
  <si>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</si>
  <si>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</si>
  <si>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</si>
  <si>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</si>
  <si>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</si>
  <si>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</si>
  <si>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</si>
  <si>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</si>
  <si>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</si>
  <si>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</si>
  <si>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</si>
  <si>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</si>
  <si>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</si>
  <si>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</si>
  <si>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</si>
  <si>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</si>
  <si>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</si>
  <si>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</si>
  <si>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</si>
  <si>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</si>
  <si>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</si>
  <si>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</si>
  <si>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</si>
  <si>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</si>
  <si>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</si>
  <si>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</si>
  <si>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</si>
  <si>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</si>
  <si>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</si>
  <si>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</si>
  <si>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</si>
  <si>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</si>
  <si>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</si>
  <si>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</si>
  <si>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</si>
  <si>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</si>
  <si>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</si>
  <si>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</si>
  <si>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</si>
  <si>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</si>
  <si>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</si>
  <si>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</si>
  <si>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</si>
  <si>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</si>
  <si>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</si>
  <si>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</si>
  <si>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</si>
  <si>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</si>
  <si>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</si>
  <si>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</si>
  <si>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</si>
  <si>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</si>
  <si>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</si>
  <si>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</si>
  <si>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</si>
  <si>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</si>
  <si>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</si>
  <si>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</si>
  <si>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</si>
  <si>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</si>
  <si>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</si>
  <si>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</si>
  <si>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</si>
  <si>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</si>
  <si>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</si>
  <si>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</si>
  <si>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</si>
  <si>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</si>
  <si>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</si>
  <si>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</si>
  <si>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</si>
  <si>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</si>
  <si>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</si>
  <si>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</si>
  <si>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</si>
  <si>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</si>
  <si>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</si>
  <si>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</si>
  <si>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</si>
  <si>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</si>
  <si>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</si>
  <si>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</si>
  <si>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</si>
  <si>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</si>
  <si>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</si>
  <si>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</si>
  <si>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</si>
  <si>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</si>
  <si>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</si>
  <si>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</si>
  <si>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</si>
  <si>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</si>
  <si>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</si>
  <si>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</si>
  <si>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</si>
  <si>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</si>
  <si>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</si>
  <si>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</si>
  <si>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</si>
  <si>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</si>
  <si>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</si>
  <si>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</si>
  <si>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</si>
  <si>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</si>
  <si>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</si>
  <si>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</si>
  <si>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</si>
  <si>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</si>
  <si>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</si>
  <si>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</si>
  <si>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</si>
  <si>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</si>
  <si>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</si>
  <si>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</si>
  <si>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</si>
  <si>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</si>
  <si>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</si>
  <si>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</si>
  <si>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</si>
  <si>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</si>
  <si>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</si>
  <si>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</si>
  <si>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</si>
  <si>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</si>
  <si>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</si>
  <si>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</si>
  <si>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</si>
  <si>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</si>
  <si>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</si>
  <si>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</si>
  <si>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</si>
  <si>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</si>
  <si>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</si>
  <si>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</si>
  <si>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</si>
  <si>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</si>
  <si>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</si>
  <si>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</si>
  <si>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</si>
  <si>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</si>
  <si>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</si>
  <si>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</si>
  <si>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</si>
  <si>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</si>
  <si>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</si>
  <si>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</si>
  <si>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</si>
  <si>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</si>
  <si>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</si>
  <si>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</si>
  <si>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</si>
  <si>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</si>
  <si>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</si>
  <si>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</si>
  <si>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</si>
  <si>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</si>
  <si>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</si>
  <si>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</si>
  <si>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</si>
  <si>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</si>
  <si>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</si>
  <si>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</si>
  <si>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</si>
  <si>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</si>
  <si>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</si>
  <si>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</si>
  <si>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</si>
  <si>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</si>
  <si>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</si>
  <si>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</si>
  <si>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</si>
  <si>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</si>
  <si>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</si>
  <si>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</si>
  <si>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</si>
  <si>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</si>
  <si>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</si>
  <si>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</si>
  <si>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</si>
  <si>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</si>
  <si>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</si>
  <si>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</si>
  <si>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</si>
  <si>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</si>
  <si>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</si>
  <si>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</si>
  <si>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</si>
  <si>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</si>
  <si>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</si>
  <si>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</si>
  <si>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</si>
  <si>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</si>
  <si>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</si>
  <si>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</si>
  <si>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</si>
  <si>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</si>
  <si>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</si>
  <si>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</si>
  <si>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</si>
  <si>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</si>
  <si>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</si>
  <si>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</si>
  <si>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</si>
  <si>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</si>
  <si>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</si>
  <si>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</si>
  <si>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</si>
  <si>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</si>
  <si>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</si>
  <si>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</si>
  <si>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</si>
  <si>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</si>
  <si>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</si>
  <si>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</si>
  <si>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</si>
  <si>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</si>
  <si>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</si>
  <si>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</si>
  <si>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</si>
  <si>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</si>
  <si>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</si>
  <si>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</si>
  <si>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</si>
  <si>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</si>
  <si>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</si>
  <si>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</si>
  <si>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</si>
  <si>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</si>
  <si>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</si>
  <si>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</si>
  <si>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</si>
  <si>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</si>
  <si>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</si>
  <si>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</si>
  <si>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</si>
  <si>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</si>
  <si>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</si>
  <si>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</si>
  <si>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</si>
  <si>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</si>
  <si>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</si>
  <si>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</si>
  <si>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</si>
  <si>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</si>
  <si>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</si>
  <si>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</si>
  <si>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</si>
  <si>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</si>
  <si>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</si>
  <si>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</si>
  <si>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</si>
  <si>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</si>
  <si>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</si>
  <si>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</si>
  <si>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</si>
  <si>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</si>
  <si>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</si>
  <si>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</si>
  <si>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</si>
  <si>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</si>
  <si>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</si>
  <si>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</si>
  <si>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</si>
  <si>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</si>
  <si>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</si>
  <si>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</si>
  <si>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</si>
  <si>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</si>
  <si>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</si>
  <si>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</si>
  <si>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</si>
  <si>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</si>
  <si>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</si>
  <si>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</si>
  <si>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</si>
  <si>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</si>
  <si>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</si>
  <si>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</si>
  <si>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</si>
  <si>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</si>
  <si>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</si>
  <si>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</si>
  <si>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</si>
  <si>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</si>
  <si>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</si>
  <si>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</si>
  <si>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</si>
  <si>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</si>
  <si>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</si>
  <si>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</si>
  <si>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</si>
  <si>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</si>
  <si>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</si>
  <si>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</si>
  <si>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</si>
  <si>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</si>
  <si>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</si>
  <si>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</si>
  <si>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</si>
  <si>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</si>
  <si>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</si>
  <si>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</si>
  <si>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</si>
  <si>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</si>
  <si>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</si>
  <si>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</si>
  <si>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</si>
  <si>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</si>
  <si>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</si>
  <si>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</si>
  <si>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</si>
  <si>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</si>
  <si>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</si>
  <si>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</si>
  <si>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</si>
  <si>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</si>
  <si>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</si>
  <si>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</si>
  <si>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</si>
  <si>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</si>
  <si>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</si>
  <si>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</si>
  <si>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</si>
  <si>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</si>
  <si>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</si>
  <si>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</si>
  <si>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</si>
  <si>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</si>
  <si>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</si>
  <si>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</si>
  <si>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</si>
  <si>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</si>
  <si>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</si>
  <si>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</si>
  <si>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</si>
  <si>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</si>
  <si>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</si>
  <si>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</si>
  <si>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</si>
  <si>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</si>
  <si>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</si>
  <si>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</si>
  <si>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</si>
  <si>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</si>
  <si>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</si>
  <si>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</si>
  <si>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</si>
  <si>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</si>
  <si>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</si>
  <si>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</si>
  <si>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</si>
  <si>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</si>
  <si>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</si>
  <si>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</si>
  <si>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</si>
  <si>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</si>
  <si>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</si>
  <si>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</si>
  <si>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</si>
  <si>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</si>
  <si>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</si>
  <si>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</si>
  <si>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</si>
  <si>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</si>
  <si>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</si>
  <si>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</si>
  <si>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</si>
  <si>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</si>
  <si>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</si>
  <si>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</si>
  <si>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</si>
  <si>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</si>
  <si>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</si>
  <si>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</si>
  <si>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</si>
  <si>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</si>
  <si>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</si>
  <si>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</si>
  <si>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</si>
  <si>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</si>
  <si>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</si>
  <si>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</si>
  <si>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</si>
  <si>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</si>
  <si>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</si>
  <si>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</si>
  <si>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</si>
  <si>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</si>
  <si>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</si>
  <si>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</si>
  <si>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</si>
  <si>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</si>
  <si>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</si>
  <si>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</si>
  <si>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</si>
  <si>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</si>
  <si>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</si>
  <si>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</si>
  <si>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</si>
  <si>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</si>
  <si>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</si>
  <si>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</si>
  <si>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</si>
  <si>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</si>
  <si>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</si>
  <si>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</si>
  <si>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</si>
  <si>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</si>
  <si>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</si>
  <si>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</si>
  <si>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</si>
  <si>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</si>
  <si>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</si>
  <si>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</si>
  <si>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</si>
  <si>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</si>
  <si>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</si>
  <si>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</si>
  <si>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</si>
  <si>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</si>
  <si>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</si>
  <si>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</si>
  <si>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</si>
  <si>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</si>
  <si>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</si>
  <si>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</si>
  <si>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</si>
  <si>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</si>
  <si>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</si>
  <si>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</si>
  <si>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</si>
  <si>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</si>
  <si>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</si>
  <si>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</si>
  <si>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</si>
  <si>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</si>
  <si>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</si>
  <si>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</si>
  <si>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</si>
  <si>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</si>
  <si>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</si>
  <si>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</si>
  <si>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</si>
  <si>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</si>
  <si>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</si>
  <si>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</si>
  <si>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</si>
  <si>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</si>
  <si>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</si>
  <si>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</si>
  <si>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</si>
  <si>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</si>
  <si>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</si>
  <si>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</si>
  <si>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</si>
  <si>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</si>
  <si>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</si>
  <si>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</si>
  <si>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</si>
  <si>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</si>
  <si>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</si>
  <si>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</si>
  <si>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</si>
  <si>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</si>
  <si>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</si>
  <si>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</si>
  <si>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</si>
  <si>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</si>
  <si>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</si>
  <si>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</si>
  <si>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</si>
  <si>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</si>
  <si>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</si>
  <si>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</si>
  <si>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</si>
  <si>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</si>
  <si>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</si>
  <si>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</si>
  <si>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</si>
  <si>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</si>
  <si>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</si>
  <si>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</si>
  <si>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</si>
  <si>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</si>
  <si>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</si>
  <si>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</si>
  <si>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</si>
  <si>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</si>
  <si>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</si>
  <si>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</si>
  <si>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</si>
  <si>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</si>
  <si>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</si>
  <si>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</si>
  <si>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</si>
  <si>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</si>
  <si>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</si>
  <si>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</si>
  <si>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</si>
  <si>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</si>
  <si>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</si>
  <si>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</si>
  <si>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</si>
  <si>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</si>
  <si>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</si>
  <si>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</si>
  <si>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</si>
  <si>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</si>
  <si>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</si>
  <si>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</si>
  <si>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</si>
  <si>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</si>
  <si>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</si>
  <si>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</si>
  <si>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</si>
  <si>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</si>
  <si>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</si>
  <si>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</si>
  <si>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</si>
  <si>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</si>
  <si>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</si>
  <si>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</si>
  <si>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</si>
  <si>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</si>
  <si>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</si>
  <si>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</si>
  <si>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</si>
  <si>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</si>
  <si>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</si>
  <si>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</si>
  <si>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</si>
  <si>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</si>
  <si>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</si>
  <si>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</si>
  <si>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</si>
  <si>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</si>
  <si>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</si>
  <si>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</si>
  <si>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</si>
  <si>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</si>
  <si>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</si>
  <si>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</si>
  <si>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</si>
  <si>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</si>
  <si>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</si>
  <si>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</si>
  <si>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</si>
  <si>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</si>
  <si>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</si>
  <si>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</si>
  <si>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</si>
  <si>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</si>
  <si>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</si>
  <si>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</si>
  <si>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</si>
  <si>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</si>
  <si>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</si>
  <si>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</si>
  <si>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</si>
  <si>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</si>
  <si>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</si>
  <si>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</si>
  <si>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</si>
  <si>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</si>
  <si>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</si>
  <si>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</si>
  <si>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</si>
  <si>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</si>
  <si>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</si>
  <si>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</si>
  <si>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</si>
  <si>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</si>
  <si>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</si>
  <si>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</si>
  <si>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</si>
  <si>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</si>
  <si>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</si>
  <si>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</si>
  <si>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</si>
  <si>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</si>
  <si>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</si>
  <si>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</si>
  <si>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</si>
  <si>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</si>
  <si>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</si>
  <si>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</si>
  <si>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</si>
  <si>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</si>
  <si>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</si>
  <si>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</si>
  <si>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</si>
  <si>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</si>
  <si>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</si>
  <si>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</si>
  <si>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</si>
  <si>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</si>
  <si>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</si>
  <si>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</si>
  <si>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</si>
  <si>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</si>
  <si>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</si>
  <si>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</si>
  <si>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</si>
  <si>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</si>
  <si>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</si>
  <si>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</si>
  <si>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</si>
  <si>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</si>
  <si>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</si>
  <si>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</si>
  <si>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</si>
  <si>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</si>
  <si>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</si>
  <si>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</si>
  <si>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</si>
  <si>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</si>
  <si>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</si>
  <si>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</si>
  <si>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</si>
  <si>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</si>
  <si>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</si>
  <si>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</si>
  <si>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</si>
  <si>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</si>
  <si>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</si>
  <si>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</si>
  <si>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</si>
  <si>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</si>
  <si>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</si>
  <si>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</si>
  <si>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</si>
  <si>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</si>
  <si>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</si>
  <si>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</si>
  <si>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</si>
  <si>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</si>
  <si>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</si>
  <si>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</si>
  <si>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</si>
  <si>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</si>
  <si>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</si>
  <si>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</si>
  <si>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</si>
  <si>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</si>
  <si>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</si>
  <si>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</si>
  <si>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</si>
  <si>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</si>
  <si>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</si>
  <si>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</si>
  <si>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</si>
  <si>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</si>
  <si>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</si>
  <si>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</si>
  <si>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</si>
  <si>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</si>
  <si>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</si>
  <si>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</si>
  <si>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</si>
  <si>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</si>
  <si>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</si>
  <si>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</si>
  <si>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</si>
  <si>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</si>
  <si>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</si>
  <si>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</si>
  <si>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</si>
  <si>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</si>
  <si>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</si>
  <si>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</si>
  <si>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</si>
  <si>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</si>
  <si>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</si>
  <si>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</si>
  <si>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</si>
  <si>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</si>
  <si>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</si>
  <si>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</si>
  <si>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</si>
  <si>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</si>
  <si>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</si>
  <si>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</si>
  <si>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</si>
  <si>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</si>
  <si>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</si>
  <si>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</si>
  <si>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</si>
  <si>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</si>
  <si>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</si>
  <si>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</si>
  <si>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</si>
  <si>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</si>
  <si>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</si>
  <si>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</si>
  <si>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</si>
  <si>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</si>
  <si>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</si>
  <si>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</si>
  <si>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</si>
  <si>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</si>
  <si>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</si>
  <si>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</si>
  <si>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</si>
  <si>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</si>
  <si>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</si>
  <si>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</si>
  <si>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</si>
  <si>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</si>
  <si>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</si>
  <si>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</si>
  <si>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</si>
  <si>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</si>
  <si>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</si>
  <si>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</si>
  <si>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</si>
  <si>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</si>
  <si>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</si>
  <si>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</si>
  <si>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</si>
  <si>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</si>
  <si>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</si>
  <si>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</si>
  <si>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</si>
  <si>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</si>
  <si>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</si>
  <si>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</si>
  <si>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</si>
  <si>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</si>
  <si>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</si>
  <si>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</si>
  <si>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</si>
  <si>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</si>
  <si>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</si>
  <si>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</si>
  <si>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</si>
  <si>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</si>
  <si>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</si>
  <si>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</si>
  <si>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</si>
  <si>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</si>
  <si>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</si>
  <si>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</si>
  <si>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</si>
  <si>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</si>
  <si>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</si>
  <si>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</si>
  <si>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</si>
  <si>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</si>
  <si>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</si>
  <si>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</si>
  <si>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</si>
  <si>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</si>
  <si>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</si>
  <si>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</si>
  <si>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</si>
  <si>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</si>
  <si>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</si>
  <si>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</si>
  <si>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</si>
  <si>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</si>
  <si>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</si>
  <si>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</si>
  <si>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</si>
  <si>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</si>
  <si>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</si>
  <si>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</si>
  <si>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</si>
  <si>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</si>
  <si>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</si>
  <si>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</si>
  <si>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</si>
  <si>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</si>
  <si>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</si>
  <si>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</si>
  <si>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</si>
  <si>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</si>
  <si>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</si>
  <si>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</si>
  <si>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</si>
  <si>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</si>
  <si>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</si>
  <si>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</si>
  <si>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</si>
  <si>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</si>
  <si>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</si>
  <si>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</si>
  <si>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</si>
  <si>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</si>
  <si>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</si>
  <si>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</si>
  <si>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PCM-20251110-00000489</t>
  </si>
  <si>
    <t xml:space="preserve">team on way need 30 min </t>
  </si>
  <si>
    <t>PCM-20251110-00000584</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</si>
  <si>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</si>
  <si>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</si>
  <si>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</si>
  <si>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</si>
  <si>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</si>
  <si>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</si>
  <si>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</si>
  <si>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</si>
  <si>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</si>
  <si>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</si>
  <si>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</si>
  <si>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</si>
  <si>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</si>
  <si>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</si>
  <si>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</si>
  <si>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</si>
  <si>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</si>
  <si>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</si>
  <si>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</si>
  <si>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</si>
  <si>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</si>
  <si>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</si>
  <si>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</si>
  <si>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</si>
  <si>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</si>
  <si>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</si>
  <si>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</si>
  <si>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</si>
  <si>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</si>
  <si>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</si>
  <si>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</si>
  <si>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</si>
  <si>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</si>
  <si>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</si>
  <si>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</si>
  <si>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</si>
  <si>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</si>
  <si>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</si>
  <si>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</si>
  <si>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</si>
  <si>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</si>
  <si>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</si>
  <si>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</si>
  <si>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</si>
  <si>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</si>
  <si>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</si>
  <si>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</si>
  <si>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</si>
  <si>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</si>
  <si>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</si>
  <si>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</si>
  <si>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</si>
  <si>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</si>
  <si>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</si>
  <si>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</si>
  <si>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</si>
  <si>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</si>
  <si>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</si>
  <si>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</si>
  <si>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</si>
  <si>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</si>
  <si>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</si>
  <si>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</si>
  <si>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</si>
  <si>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</si>
  <si>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</si>
  <si>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</si>
  <si>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</si>
  <si>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</si>
  <si>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</si>
  <si>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</si>
  <si>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</si>
  <si>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</si>
  <si>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</si>
  <si>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</si>
  <si>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</si>
  <si>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</si>
  <si>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</si>
  <si>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</si>
  <si>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</si>
  <si>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</si>
  <si>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</si>
  <si>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</si>
  <si>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</si>
  <si>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</si>
  <si>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no PCM</t>
  </si>
  <si>
    <t>Restored by PG</t>
  </si>
  <si>
    <t>PCM-20251110-00000493</t>
  </si>
  <si>
    <t>site access allowed only after 9 am.ETA 20 min</t>
  </si>
  <si>
    <t>PCM-20251110-00000546</t>
  </si>
  <si>
    <t xml:space="preserve"> PCM-20250215-00000830 </t>
  </si>
  <si>
    <t>LTE site still down and  site located in aramco area access issue need special permission</t>
  </si>
  <si>
    <t>PCM-20251110-00000479</t>
  </si>
  <si>
    <t>20 min</t>
  </si>
  <si>
    <t>PCM-20251110-00000602</t>
  </si>
  <si>
    <t>60 min</t>
  </si>
  <si>
    <t>PCM-20251110-00000606</t>
  </si>
  <si>
    <t>120 min</t>
  </si>
  <si>
    <t>kmmd0719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</si>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</sst>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1" totalsRowShown="0" headerRowDxfId="64" dataDxfId="63" headerRowBorderDxfId="61" tableBorderDxfId="62">
  <autoFilter ref="A1:L10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2" totalsRowShown="0" headerRowDxfId="15" dataDxfId="14" headerRowBorderDxfId="12" tableBorderDxfId="13">
  <autoFilter ref="A1:L17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0" ca="1" si="0">IFERROR(NOW()-F2,"")</f>
        <v>308.42221678240458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10009</v>
      </c>
      <c r="E3" s="110" t="s">
        <v>39021</v>
      </c>
      <c r="F3" s="111">
        <v>45971.304236111115</v>
      </c>
      <c r="G3" s="112">
        <f t="shared" ca="1" si="0"/>
        <v>6.6406597215973306E-2</v>
      </c>
      <c r="H3" s="111">
        <v>45971.289155092592</v>
      </c>
      <c r="I3" s="109" t="str">
        <f>IFERROR(VLOOKUP(D3,DB!A:F,6,0),"")</f>
        <v>Generator-SG</v>
      </c>
      <c r="J3" s="109" t="str">
        <f>IFERROR(VLOOKUP(D3,DB!A:G,7,0),"")</f>
        <v>Dead</v>
      </c>
      <c r="K3" s="113" t="s">
        <v>39024</v>
      </c>
      <c r="L3" s="114" t="str">
        <f>IFERROR(VLOOKUP(D3,DB!A:I,9,0),"")</f>
        <v>Latis</v>
      </c>
    </row>
    <row r="4" spans="1:15" ht="15" customHeight="1">
      <c r="A4" s="108" t="s">
        <v>39025</v>
      </c>
      <c r="B4" s="109" t="str">
        <f>IFERROR(VLOOKUP(D4,DB!A:K,11,0),"")</f>
        <v>R1</v>
      </c>
      <c r="C4" s="109">
        <v>1</v>
      </c>
      <c r="D4" s="109" t="s">
        <v>13230</v>
      </c>
      <c r="E4" s="110" t="s">
        <v>39021</v>
      </c>
      <c r="F4" s="111">
        <v>45971.344976851855</v>
      </c>
      <c r="G4" s="112">
        <f t="shared" ca="1" si="0"/>
        <v>2.5665856475825422E-2</v>
      </c>
      <c r="H4" s="111">
        <v>45971.340196759258</v>
      </c>
      <c r="I4" s="109" t="str">
        <f>IFERROR(VLOOKUP(D4,DB!A:F,6,0),"")</f>
        <v>SCECO</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45971.370642708331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45971.370642708331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45971.370642708331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45971.370642708331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45971.370642708331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45971.370642708331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ref="G11:G42" ca="1" si="1">IFERROR(NOW()-F11,"")</f>
        <v>45971.370642708331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45971.370642708331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45971.370642708331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45971.370642708331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45971.370642708331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45971.370642708331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45971.370642708331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45971.370642708331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45971.370642708331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45971.370642708331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45971.370642708331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45971.370642708331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45971.370642708331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45971.370642708331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45971.370642708331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45971.370642708331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45971.370642708331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45971.370642708331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45971.370642708331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45971.370642708331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45971.370642708331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45971.370642708331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45971.370642708331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45971.370642708331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45971.370642708331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45971.370642708331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45971.370642708331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45971.370642708331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45971.370642708331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45971.370642708331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45971.370642708331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45971.370642708331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ref="G43:G74" ca="1" si="2">IFERROR(NOW()-F43,"")</f>
        <v>45971.370642708331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45971.370642708331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45971.370642708331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45971.370642708331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45971.370642708331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45971.370642708331</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45971.370642708331</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45971.370642708331</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45971.370642708331</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45971.370642708331</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45971.370642708331</v>
      </c>
      <c r="H53" s="111"/>
      <c r="I53" s="109" t="str">
        <f>IFERROR(VLOOKUP(D53,DB!A:F,6,0),"")</f>
        <v/>
      </c>
      <c r="J53" s="109" t="str">
        <f>IFERROR(VLOOKUP(D53,DB!A:G,7,0),"")</f>
        <v/>
      </c>
      <c r="K53" s="113"/>
      <c r="L53" s="114" t="str">
        <f>IFERROR(VLOOKUP(D53,DB!A:I,9,0),"")</f>
        <v/>
      </c>
    </row>
    <row r="54" spans="1:12" ht="15" customHeight="1">
      <c r="A54" s="117"/>
      <c r="B54" s="118" t="str">
        <f>IFERROR(VLOOKUP(D54,DB!A:K,11,0),"")</f>
        <v/>
      </c>
      <c r="C54" s="118"/>
      <c r="D54" s="118"/>
      <c r="E54" s="119"/>
      <c r="F54" s="120"/>
      <c r="G54" s="121">
        <f t="shared" ca="1" si="2"/>
        <v>45971.370642708331</v>
      </c>
      <c r="H54" s="120"/>
      <c r="I54" s="118" t="str">
        <f>IFERROR(VLOOKUP(D54,DB!A:F,6,0),"")</f>
        <v/>
      </c>
      <c r="J54" s="118" t="str">
        <f>IFERROR(VLOOKUP(D54,DB!A:G,7,0),"")</f>
        <v/>
      </c>
      <c r="K54" s="122"/>
      <c r="L54" s="123" t="str">
        <f>IFERROR(VLOOKUP(D54,DB!A:I,9,0),"")</f>
        <v/>
      </c>
    </row>
  </sheetData>
  <customSheetViews>
    <customSheetView guid="{F6042A99-DD27-4453-835D-0834D95730CC}" filter="1" showAutoFilter="1">
      <pageMargins left="0" right="0" top="0" bottom="0" header="0" footer="0"/>
      <autoFilter ref="B1:M1" xr:uid="{41886AAD-0C3B-4529-85CB-EE8F6D988A6D}"/>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6" ca="1" si="0">IFERROR(NOW()-F3,"-")</f>
        <v>146.37080474536924</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6" t="s">
        <v>39109</v>
      </c>
      <c r="B4" s="18" t="str">
        <f>IFERROR(VLOOKUP(D4,DB!A:K,11,0),"")</f>
        <v>R2</v>
      </c>
      <c r="C4" s="18">
        <v>1</v>
      </c>
      <c r="D4" s="18" t="s">
        <v>21480</v>
      </c>
      <c r="E4" s="103" t="s">
        <v>39021</v>
      </c>
      <c r="F4" s="104">
        <v>45971.188437500001</v>
      </c>
      <c r="G4" s="105">
        <f t="shared" ca="1" si="0"/>
        <v>0.18220520832983311</v>
      </c>
      <c r="H4" s="104">
        <v>45971.070914351854</v>
      </c>
      <c r="I4" s="18" t="str">
        <f>IFERROR(VLOOKUP(D4,DB!A:F,6,0),"")</f>
        <v>SCECO</v>
      </c>
      <c r="J4" s="18" t="str">
        <f>IFERROR(VLOOKUP(D4,DB!A:G,7,0),"")</f>
        <v>In progress</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25972</v>
      </c>
      <c r="E5" s="103"/>
      <c r="F5" s="104"/>
      <c r="G5" s="105">
        <f t="shared" ca="1" si="0"/>
        <v>45971.370642708331</v>
      </c>
      <c r="H5" s="104">
        <v>45971.269837962966</v>
      </c>
      <c r="I5" s="18" t="str">
        <f>IFERROR(VLOOKUP(D5,DB!A:F,6,0),"")</f>
        <v>SCECO</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39113</v>
      </c>
      <c r="B6" s="18" t="str">
        <f>IFERROR(VLOOKUP(D6,DB!A:K,11,0),"")</f>
        <v>R2</v>
      </c>
      <c r="C6" s="18">
        <v>1</v>
      </c>
      <c r="D6" s="18" t="s">
        <v>12914</v>
      </c>
      <c r="E6" s="103" t="s">
        <v>39021</v>
      </c>
      <c r="F6" s="104">
        <v>45971.306087962963</v>
      </c>
      <c r="G6" s="105">
        <f t="shared" ca="1" si="0"/>
        <v>6.4554745367786381E-2</v>
      </c>
      <c r="H6" s="104">
        <v>45971.300138888888</v>
      </c>
      <c r="I6" s="18" t="str">
        <f>IFERROR(VLOOKUP(D6,DB!A:F,6,0),"")</f>
        <v>SCECO</v>
      </c>
      <c r="J6" s="18" t="str">
        <f>IFERROR(VLOOKUP(D6,DB!A:G,7,0),"")</f>
        <v>Dead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39115</v>
      </c>
      <c r="B7" s="18" t="str">
        <f>IFERROR(VLOOKUP(D7,DB!A:K,11,0),"")</f>
        <v>R2</v>
      </c>
      <c r="C7" s="18">
        <v>2</v>
      </c>
      <c r="D7" s="18" t="s">
        <v>23689</v>
      </c>
      <c r="E7" s="103" t="s">
        <v>39021</v>
      </c>
      <c r="F7" s="104">
        <v>45971.329745370371</v>
      </c>
      <c r="G7" s="105">
        <f t="shared" ref="G7:G38" ca="1" si="1">IFERROR(NOW()-F7,"-")</f>
        <v>4.0897337959904689E-2</v>
      </c>
      <c r="H7" s="104">
        <v>45971.323993055557</v>
      </c>
      <c r="I7" s="18" t="str">
        <f>IFERROR(VLOOKUP(D7,DB!A:F,6,0),"")</f>
        <v>SCECO</v>
      </c>
      <c r="J7" s="18" t="str">
        <f>IFERROR(VLOOKUP(D7,DB!A:G,7,0),"")</f>
        <v>Vandalized</v>
      </c>
      <c r="K7" s="19" t="s">
        <v>39112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45971.370642708331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45971.370642708331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45971.370642708331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45971.370642708331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45971.370642708331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45971.370642708331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45971.370642708331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45971.370642708331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45971.370642708331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45971.370642708331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45971.370642708331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45971.370642708331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45971.370642708331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45971.370642708331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45971.370642708331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45971.370642708331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45971.370642708331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45971.370642708331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45971.370642708331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45971.370642708331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45971.370642708331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45971.370642708331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45971.370642708331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45971.370642708331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45971.370642708331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45971.370642708331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45971.370642708331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45971.370642708331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45971.370642708331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45971.370642708331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45971.370642708331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45971.370642708331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45971.370642708331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45971.370642708331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45971.370642708331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45971.370642708331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45971.370642708331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45971.370642708331</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ca="1">IFERROR(NOW()-F2,"-")</f>
        <v>45971.370642708331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ca="1">IFERROR(NOW()-F3,"-")</f>
        <v>45971.370642708331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12" ca="1" si="0">IFERROR(NOW()-F4,"-")</f>
        <v>45971.370642708331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45971.370642708331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45971.370642708331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45971.370642708331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45971.370642708331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45971.370642708331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45971.370642708331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45971.370642708331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45971.370642708331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45971.370642708331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45971.370642708331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45971.370642708331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45971.370642708331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45971.370642708331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45971.370642708331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45971.370642708331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45971.370642708331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45971.370642708331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45971.370642708331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45971.370642708331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45971.370642708331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45971.370642708331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45971.370642708331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45971.370642708331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45971.370642708331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45971.370642708331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45971.370642708331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45971.370642708331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45971.370642708331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45971.370642708331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45971.370642708331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45971.370642708331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45971.370642708331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45971.370642708331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45971.370642708331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45971.370642708331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45971.370642708331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45971.370642708331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45971.370642708331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45971.370642708331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45971.370642708331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45971.370642708331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45971.370642708331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45971.370642708331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45971.370642708331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45971.370642708331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45971.370642708331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45971.370642708331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45971.370642708331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45971.370642708331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45971.370642708331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45971.370642708331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45971.370642708331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45971.370642708331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45971.370642708331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45971.370642708331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45971.370642708331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45971.370642708331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45971.370642708331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45971.370642708331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45971.370642708331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45971.370642708331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45971.370642708331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45971.370642708331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45971.370642708331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45971.370642708331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45971.370642708331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45971.370642708331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45971.370642708331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45971.370642708331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45971.370642708331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45971.370642708331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45971.370642708331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45971.370642708331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45971.370642708331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45971.370642708331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45971.370642708331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45971.370642708331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45971.370642708331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45971.370642708331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45971.370642708331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45971.370642708331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45971.370642708331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45971.370642708331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45971.370642708331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45971.370642708331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45971.370642708331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45971.370642708331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45971.370642708331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45971.370642708331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45971.370642708331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45971.370642708331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45971.370642708331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45971.370642708331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45971.370642708331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45971.370642708331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45971.370642708331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45971.370642708331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45971.370642708331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45971.370642708331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45971.370642708331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45971.370642708331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45971.370642708331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45971.370642708331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45971.370642708331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45971.370642708331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45971.370642708331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45971.370642708331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45971.370642708331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45971.370642708331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45971.370642708331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45971.370642708331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45971.370642708331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45971.370642708331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45971.370642708331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45971.370642708331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45971.370642708331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45971.370642708331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45971.370642708331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45971.370642708331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45971.370642708331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45971.370642708331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45971.370642708331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45971.370642708331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45971.370642708331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45971.370642708331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45971.370642708331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45971.370642708331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45971.370642708331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45971.370642708331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45971.370642708331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45971.370642708331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45971.370642708331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45971.370642708331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45971.370642708331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45971.370642708331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45971.370642708331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45971.370642708331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45971.370642708331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45971.370642708331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45971.370642708331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45971.370642708331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45971.370642708331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45971.370642708331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45971.370642708331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45971.370642708331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45971.370642708331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45971.370642708331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45971.370642708331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45971.370642708331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45971.370642708331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45971.370642708331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45971.370642708331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45971.370642708331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45971.370642708331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45971.370642708331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45971.370642708331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45971.370642708331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45971.370642708331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45971.370642708331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45971.370642708331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45971.370642708331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45971.370642708331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45971.370642708331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45971.370642708331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45971.370642708331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45971.370642708331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45971.370642708331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45971.370642708331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45971.370642708331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45971.370642708331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45971.370642708331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45971.370642708331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45971.370642708331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45971.370642708331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45971.370642708331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45971.370642708331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45971.370642708331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45971.370642708331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45971.370642708331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45971.370642708331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45971.370642708331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45971.370642708331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45971.370642708331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45971.370642708331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45971.370642708331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45971.370642708331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45971.370642708331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45971.370642708331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45971.370642708331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45971.370642708331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45971.370642708331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45971.370642708331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45971.370642708331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45971.370642708331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45971.370642708331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45971.370642708331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45971.370642708331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45971.370642708331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45971.370642708331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45971.370642708331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45971.370642708331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45971.370642708331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45971.370642708331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45971.370642708331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45971.370642708331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45971.370642708331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45971.370642708331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45971.370642708331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45971.370642708331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45971.370642708331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45971.370642708331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45971.370642708331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45971.370642708331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45971.370642708331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45971.370642708331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45971.370642708331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45971.370642708331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45971.370642708331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45971.370642708331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45971.370642708331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45971.370642708331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45971.370642708331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45971.370642708331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45971.370642708331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45971.370642708331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45971.370642708331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45971.370642708331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45971.370642708331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45971.370642708331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45971.370642708331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45971.370642708331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45971.370642708331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45971.370642708331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45971.370642708331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45971.370642708331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45971.370642708331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45971.370642708331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45971.370642708331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45971.370642708331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45971.370642708331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45971.370642708331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45971.370642708331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45971.370642708331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45971.370642708331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45971.370642708331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45971.370642708331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45971.370642708331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45971.370642708331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45971.370642708331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45971.370642708331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45971.370642708331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45971.370642708331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45971.370642708331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45971.370642708331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45971.370642708331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45971.370642708331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45971.370642708331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45971.370642708331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45971.370642708331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45971.370642708331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45971.370642708331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45971.370642708331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45971.370642708331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45971.370642708331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45971.370642708331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45971.370642708331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45971.370642708331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45971.370642708331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45971.370642708331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45971.370642708331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45971.370642708331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45971.370642708331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45971.370642708331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45971.370642708331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45971.370642708331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45971.370642708331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45971.370642708331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45971.370642708331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45971.370642708331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45971.370642708331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45971.370642708331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45971.370642708331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45971.370642708331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45971.370642708331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45971.370642708331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45971.370642708331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45971.370642708331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45971.370642708331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45971.370642708331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45971.370642708331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45971.370642708331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45971.370642708331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45971.370642708331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45971.370642708331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45971.370642708331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45971.370642708331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45971.370642708331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45971.370642708331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45971.370642708331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45971.370642708331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45971.370642708331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45971.370642708331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45971.370642708331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45971.370642708331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45971.370642708331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45971.370642708331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45971.370642708331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45971.370642708331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45971.370642708331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45971.370642708331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45971.370642708331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45971.370642708331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45971.370642708331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45971.370642708331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45971.370642708331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45971.370642708331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45971.370642708331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45971.370642708331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45971.370642708331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45971.370642708331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45971.370642708331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45971.370642708331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45971.370642708331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45971.370642708331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45971.370642708331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45971.370642708331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45971.370642708331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45971.370642708331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45971.370642708331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45971.370642708331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45971.370642708331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45971.370642708331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45971.370642708331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45971.370642708331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45971.370642708331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45971.370642708331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45971.370642708331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45971.370642708331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45971.370642708331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45971.370642708331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45971.370642708331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45971.370642708331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45971.370642708331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45971.370642708331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45971.370642708331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45971.370642708331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45971.370642708331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45971.370642708331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45971.370642708331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45971.370642708331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45971.370642708331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45971.370642708331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45971.370642708331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45971.370642708331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45971.370642708331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45971.370642708331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45971.370642708331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45971.370642708331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45971.370642708331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45971.370642708331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45971.370642708331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45971.370642708331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45971.370642708331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45971.370642708331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45971.370642708331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45971.370642708331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45971.370642708331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45971.370642708331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45971.370642708331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45971.370642708331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45971.370642708331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45971.370642708331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45971.370642708331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45971.370642708331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45971.370642708331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45971.370642708331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45971.370642708331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45971.370642708331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45971.370642708331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45971.370642708331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45971.370642708331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45971.370642708331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45971.370642708331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45971.370642708331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45971.370642708331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45971.370642708331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45971.370642708331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45971.370642708331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45971.370642708331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45971.370642708331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45971.370642708331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45971.370642708331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45971.370642708331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45971.370642708331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45971.370642708331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45971.370642708331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45971.370642708331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45971.370642708331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45971.370642708331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45971.370642708331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45971.370642708331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45971.370642708331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45971.370642708331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45971.370642708331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45971.370642708331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45971.370642708331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45971.370642708331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45971.370642708331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45971.370642708331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45971.370642708331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45971.370642708331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45971.370642708331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45971.370642708331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45971.370642708331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45971.370642708331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45971.370642708331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45971.370642708331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45971.370642708331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45971.370642708331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45971.370642708331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45971.370642708331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45971.370642708331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45971.370642708331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45971.370642708331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45971.370642708331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45971.370642708331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45971.370642708331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45971.370642708331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45971.370642708331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45971.370642708331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45971.370642708331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45971.370642708331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45971.370642708331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45971.370642708331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45971.370642708331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45971.370642708331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45971.370642708331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45971.370642708331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45971.370642708331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45971.370642708331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45971.370642708331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45971.370642708331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45971.370642708331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45971.370642708331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45971.370642708331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45971.370642708331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45971.370642708331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45971.370642708331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45971.370642708331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45971.370642708331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45971.370642708331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45971.370642708331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45971.370642708331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45971.370642708331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45971.370642708331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45971.370642708331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45971.370642708331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45971.370642708331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45971.370642708331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45971.370642708331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45971.370642708331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45971.370642708331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45971.370642708331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45971.370642708331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45971.370642708331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45971.370642708331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45971.370642708331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45971.370642708331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45971.370642708331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45971.370642708331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45971.370642708331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45971.370642708331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45971.370642708331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45971.370642708331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45971.370642708331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45971.370642708331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45971.370642708331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45971.370642708331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45971.370642708331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45971.370642708331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45971.370642708331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45971.370642708331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45971.370642708331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45971.370642708331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45971.370642708331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45971.370642708331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45971.370642708331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45971.370642708331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45971.370642708331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45971.370642708331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45971.370642708331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45971.370642708331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45971.370642708331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45971.370642708331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45971.370642708331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45971.370642708331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45971.370642708331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45971.370642708331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45971.370642708331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45971.370642708331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45971.370642708331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45971.370642708331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45971.370642708331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45971.370642708331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45971.370642708331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45971.370642708331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45971.370642708331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45971.370642708331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45971.370642708331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45971.370642708331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45971.370642708331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45971.370642708331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45971.370642708331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45971.370642708331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45971.370642708331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45971.370642708331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45971.370642708331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45971.370642708331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45971.370642708331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45971.370642708331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45971.370642708331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45971.370642708331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45971.370642708331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45971.370642708331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45971.370642708331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45971.370642708331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45971.370642708331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45971.370642708331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45971.370642708331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45971.370642708331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45971.370642708331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45971.370642708331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45971.370642708331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45971.370642708331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45971.370642708331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45971.370642708331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45971.370642708331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45971.370642708331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45971.370642708331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45971.370642708331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45971.370642708331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45971.370642708331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45971.370642708331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45971.370642708331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45971.370642708331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45971.370642708331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45971.370642708331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45971.370642708331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45971.370642708331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45971.370642708331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45971.370642708331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45971.370642708331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45971.370642708331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45971.370642708331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45971.370642708331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45971.370642708331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45971.370642708331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45971.370642708331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45971.370642708331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45971.370642708331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45971.370642708331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45971.370642708331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45971.370642708331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45971.370642708331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45971.370642708331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45971.370642708331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45971.370642708331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45971.370642708331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45971.370642708331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45971.370642708331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45971.370642708331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45971.370642708331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45971.370642708331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45971.370642708331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45971.370642708331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45971.370642708331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45971.370642708331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45971.370642708331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45971.370642708331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45971.370642708331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45971.370642708331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45971.370642708331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45971.370642708331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45971.370642708331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45971.370642708331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45971.370642708331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45971.370642708331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45971.370642708331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45971.370642708331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45971.370642708331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45971.370642708331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45971.370642708331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45971.370642708331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45971.370642708331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45971.370642708331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45971.370642708331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45971.370642708331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45971.370642708331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45971.370642708331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45971.370642708331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45971.370642708331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45971.370642708331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45971.370642708331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45971.370642708331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45971.370642708331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45971.370642708331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45971.370642708331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45971.370642708331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45971.370642708331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45971.370642708331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45971.370642708331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45971.370642708331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45971.370642708331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45971.370642708331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45971.370642708331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45971.370642708331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45971.370642708331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45971.370642708331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45971.370642708331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45971.370642708331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45971.370642708331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45971.370642708331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45971.370642708331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45971.370642708331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45971.370642708331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45971.370642708331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45971.370642708331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45971.370642708331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45971.370642708331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45971.370642708331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45971.370642708331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45971.370642708331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45971.370642708331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45971.370642708331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45971.370642708331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45971.370642708331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45971.370642708331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45971.370642708331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45971.370642708331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45971.370642708331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45971.370642708331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45971.370642708331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45971.370642708331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45971.370642708331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45971.370642708331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45971.370642708331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45971.370642708331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45971.370642708331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45971.370642708331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45971.370642708331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45971.370642708331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45971.370642708331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45971.370642708331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45971.370642708331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45971.370642708331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45971.370642708331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45971.370642708331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45971.370642708331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45971.370642708331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45971.370642708331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45971.370642708331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45971.370642708331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45971.370642708331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45971.370642708331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45971.370642708331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45971.370642708331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45971.370642708331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45971.370642708331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45971.370642708331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45971.370642708331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45971.370642708331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45971.370642708331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45971.370642708331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45971.370642708331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45971.370642708331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45971.370642708331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45971.370642708331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45971.370642708331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45971.370642708331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45971.370642708331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45971.370642708331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45971.370642708331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45971.370642708331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45971.370642708331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45971.370642708331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45971.370642708331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45971.370642708331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45971.370642708331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45971.370642708331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45971.370642708331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45971.370642708331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45971.370642708331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45971.370642708331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45971.370642708331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45971.370642708331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45971.370642708331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45971.370642708331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45971.370642708331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45971.370642708331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45971.370642708331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45971.370642708331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45971.370642708331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45971.370642708331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45971.370642708331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45971.370642708331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45971.370642708331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45971.370642708331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45971.370642708331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45971.370642708331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45971.370642708331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45971.370642708331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45971.370642708331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45971.370642708331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45971.370642708331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45971.370642708331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45971.370642708331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45971.370642708331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45971.370642708331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45971.370642708331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45971.370642708331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45971.370642708331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45971.370642708331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45971.370642708331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45971.370642708331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45971.370642708331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45971.370642708331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45971.370642708331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45971.370642708331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45971.370642708331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45971.370642708331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45971.370642708331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45971.370642708331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45971.370642708331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45971.370642708331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45971.370642708331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45971.370642708331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45971.370642708331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45971.370642708331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45971.370642708331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45971.370642708331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45971.370642708331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45971.370642708331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45971.370642708331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45971.370642708331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45971.370642708331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45971.370642708331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45971.370642708331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45971.370642708331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45971.370642708331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45971.370642708331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45971.370642708331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45971.370642708331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45971.370642708331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45971.370642708331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45971.370642708331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45971.370642708331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45971.370642708331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45971.370642708331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45971.370642708331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45971.370642708331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45971.370642708331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45971.370642708331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45971.370642708331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45971.370642708331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45971.370642708331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45971.370642708331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45971.370642708331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45971.370642708331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45971.370642708331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45971.370642708331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45971.370642708331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45971.370642708331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45971.370642708331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45971.370642708331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45971.370642708331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45971.370642708331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45971.370642708331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45971.370642708331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45971.370642708331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45971.370642708331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45971.370642708331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45971.370642708331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45971.370642708331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45971.370642708331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45971.370642708331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45971.370642708331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45971.370642708331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45971.370642708331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45971.370642708331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45971.370642708331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45971.370642708331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45971.370642708331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45971.370642708331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45971.370642708331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45971.370642708331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45971.370642708331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45971.370642708331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45971.370642708331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45971.370642708331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45971.370642708331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45971.370642708331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45971.370642708331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45971.370642708331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45971.370642708331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45971.370642708331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45971.370642708331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45971.370642708331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45971.370642708331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45971.370642708331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45971.370642708331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45971.370642708331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45971.370642708331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45971.370642708331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45971.370642708331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45971.370642708331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45971.370642708331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45971.370642708331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45971.370642708331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45971.370642708331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45971.370642708331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45971.370642708331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45971.370642708331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45971.370642708331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45971.370642708331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45971.370642708331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45971.370642708331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45971.370642708331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45971.370642708331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45971.370642708331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45971.370642708331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45971.370642708331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45971.370642708331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45971.370642708331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45971.370642708331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45971.370642708331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45971.370642708331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45971.370642708331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45971.370642708331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45971.370642708331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45971.370642708331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45971.370642708331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45971.370642708331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45971.370642708331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45971.370642708331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45971.370642708331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45971.370642708331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45971.370642708331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45971.370642708331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45971.370642708331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45971.370642708331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45971.370642708331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45971.370642708331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45971.370642708331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45971.370642708331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45971.370642708331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45971.370642708331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45971.370642708331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45971.370642708331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45971.370642708331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45971.370642708331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45971.370642708331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45971.370642708331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45971.370642708331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45971.370642708331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45971.370642708331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45971.370642708331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45971.370642708331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45971.370642708331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45971.370642708331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45971.370642708331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45971.370642708331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45971.370642708331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45971.370642708331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45971.370642708331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45971.370642708331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45971.370642708331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45971.370642708331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45971.370642708331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45971.370642708331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45971.370642708331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45971.370642708331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45971.370642708331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45971.370642708331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45971.370642708331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45971.370642708331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45971.370642708331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45971.370642708331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45971.370642708331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45971.370642708331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45971.370642708331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45971.370642708331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45971.370642708331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45971.370642708331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45971.370642708331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45971.370642708331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45971.370642708331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45971.370642708331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45971.370642708331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45971.370642708331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45971.370642708331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45971.370642708331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45971.370642708331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45971.370642708331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45971.370642708331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45971.370642708331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45971.370642708331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45971.370642708331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45971.370642708331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45971.370642708331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45971.370642708331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45971.370642708331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45971.370642708331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45971.370642708331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45971.370642708331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45971.370642708331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45971.370642708331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45971.370642708331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45971.370642708331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45971.370642708331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45971.370642708331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45971.370642708331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45971.370642708331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45971.370642708331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45971.370642708331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45971.370642708331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45971.370642708331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45971.370642708331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45971.370642708331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45971.370642708331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45971.370642708331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45971.370642708331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45971.370642708331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45971.370642708331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45971.370642708331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45971.370642708331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45971.370642708331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45971.370642708331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45971.370642708331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45971.370642708331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45971.370642708331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45971.370642708331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45971.370642708331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45971.370642708331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45971.370642708331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45971.370642708331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45971.370642708331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45971.370642708331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45971.370642708331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45971.370642708331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45971.370642708331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45971.370642708331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45971.370642708331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45971.370642708331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45971.370642708331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45971.370642708331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45971.370642708331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45971.370642708331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45971.370642708331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45971.370642708331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45971.370642708331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45971.370642708331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45971.370642708331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45971.370642708331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45971.370642708331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45971.370642708331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45971.370642708331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45971.370642708331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45971.370642708331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1036" ca="1" si="16">IFERROR(NOW()-F973,"-")</f>
        <v>45971.370642708331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45971.370642708331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45971.370642708331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45971.370642708331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45971.370642708331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45971.370642708331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45971.370642708331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45971.370642708331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45971.370642708331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45971.370642708331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45971.370642708331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45971.370642708331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45971.370642708331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45971.370642708331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45971.370642708331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45971.370642708331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45971.370642708331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45971.370642708331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45971.370642708331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45971.370642708331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45971.370642708331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45971.370642708331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45971.370642708331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45971.370642708331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45971.370642708331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45971.370642708331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45971.370642708331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45971.370642708331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45971.370642708331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45971.370642708331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45971.370642708331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45971.370642708331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45971.370642708331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45971.370642708331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45971.370642708331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45971.370642708331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45971.370642708331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45971.370642708331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45971.370642708331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45971.370642708331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45971.370642708331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45971.370642708331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45971.370642708331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45971.370642708331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45971.370642708331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45971.370642708331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45971.370642708331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45971.370642708331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45971.370642708331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45971.370642708331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45971.370642708331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45971.370642708331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45971.370642708331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45971.370642708331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45971.370642708331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45971.370642708331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45971.370642708331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45971.370642708331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45971.370642708331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45971.370642708331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45971.370642708331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45971.370642708331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45971.370642708331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45971.370642708331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ref="G1037:G1051" ca="1" si="17">IFERROR(NOW()-F1037,"-")</f>
        <v>45971.370642708331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45971.370642708331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45971.370642708331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45971.370642708331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45971.370642708331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45971.370642708331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45971.370642708331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45971.370642708331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45971.370642708331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45971.370642708331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45971.370642708331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45971.370642708331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45971.370642708331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45971.370642708331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45971.370642708331</v>
      </c>
      <c r="H1051" s="22"/>
      <c r="I1051" s="19" t="str">
        <f>IFERROR(VLOOKUP(D1051,DB!A:F,6,0),"")</f>
        <v/>
      </c>
      <c r="J1051" s="18" t="str">
        <f>IFERROR(VLOOKUP(D1051,DB!A:G,7,0),"")</f>
        <v/>
      </c>
      <c r="K1051" s="45"/>
      <c r="L1051" s="23" t="str">
        <f>IFERROR(VLOOKUP(D1051,DB!A:I,9,0),"")</f>
        <v/>
      </c>
    </row>
  </sheetData>
  <dataValidations count="2">
    <dataValidation allowBlank="1" showInputMessage="1" showErrorMessage="1" sqref="E1" xr:uid="{5914219A-CB83-432D-936A-CC0CB6F3982A}"/>
    <dataValidation type="list" allowBlank="1" showInputMessage="1" showErrorMessage="1" sqref="E2:E10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267.88992511573451</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37310</v>
      </c>
      <c r="E3" s="95" t="s">
        <v>39021</v>
      </c>
      <c r="F3" s="96">
        <v>45971.29791666667</v>
      </c>
      <c r="G3" s="97">
        <f ca="1">IFERROR(NOW()-F3,"")</f>
        <v>7.2726041660644114E-2</v>
      </c>
      <c r="H3" s="96">
        <v>45971.291875000003</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28530</v>
      </c>
      <c r="E4" s="95" t="s">
        <v>39021</v>
      </c>
      <c r="F4" s="96">
        <v>45971.353472222225</v>
      </c>
      <c r="G4" s="97">
        <f ca="1">IFERROR(NOW()-F4,"")</f>
        <v>1.7170486105896998E-2</v>
      </c>
      <c r="H4" s="96">
        <v>45971.347638888888</v>
      </c>
      <c r="I4" s="135" t="str">
        <f>IFERROR(VLOOKUP(D4,DB!A:F,6,0),"")</f>
        <v>SCECO</v>
      </c>
      <c r="J4" s="135" t="str">
        <f>IFERROR(VLOOKUP(D4,DB!A:G,7,0),"")</f>
        <v>In progress+Dead</v>
      </c>
      <c r="K4" s="98" t="s">
        <v>39121</v>
      </c>
      <c r="L4" s="92" t="str">
        <f>IFERROR(VLOOKUP(D4,DB!A:I,9,0),"")</f>
        <v>Latis</v>
      </c>
    </row>
    <row r="5" spans="1:16" ht="15" customHeight="1">
      <c r="A5" s="135" t="s">
        <v>39122</v>
      </c>
      <c r="B5" s="135" t="str">
        <f>IFERROR(VLOOKUP(D5,DB!A:K,11,0),"")</f>
        <v>R4</v>
      </c>
      <c r="C5" s="94">
        <v>1</v>
      </c>
      <c r="D5" s="92" t="s">
        <v>32852</v>
      </c>
      <c r="E5" s="95" t="s">
        <v>39021</v>
      </c>
      <c r="F5" s="96">
        <v>45971.35833333333</v>
      </c>
      <c r="G5" s="97">
        <f ca="1">IFERROR(NOW()-F5,"")</f>
        <v>1.2309375000768341E-2</v>
      </c>
      <c r="H5" s="96">
        <v>45971.352962962963</v>
      </c>
      <c r="I5" s="135" t="str">
        <f>IFERROR(VLOOKUP(D5,DB!A:F,6,0),"")</f>
        <v>SCECO</v>
      </c>
      <c r="J5" s="135" t="str">
        <f>IFERROR(VLOOKUP(D5,DB!A:G,7,0),"")</f>
        <v>Dead</v>
      </c>
      <c r="K5" s="98" t="s">
        <v>39123</v>
      </c>
      <c r="L5" s="92" t="str">
        <f>IFERROR(VLOOKUP(D5,DB!A:I,9,0),"")</f>
        <v>Latis</v>
      </c>
    </row>
    <row r="6" spans="1:16" ht="15" customHeight="1">
      <c r="A6" s="135"/>
      <c r="B6" s="135" t="str">
        <f>IFERROR(VLOOKUP(D6,DB!A:K,11,0),"")</f>
        <v/>
      </c>
      <c r="C6" s="94"/>
      <c r="D6" s="92"/>
      <c r="E6" s="95"/>
      <c r="F6" s="96"/>
      <c r="G6" s="97">
        <f ca="1">IFERROR(NOW()-F6,"")</f>
        <v>45971.370642708331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45971.370642708331</v>
      </c>
      <c r="H7" s="96"/>
      <c r="I7" s="135" t="str">
        <f>IFERROR(VLOOKUP(D7,DB!A:F,6,0),"")</f>
        <v/>
      </c>
      <c r="J7" s="135" t="str">
        <f>IFERROR(VLOOKUP(D7,DB!A:G,7,0),"")</f>
        <v/>
      </c>
      <c r="K7" s="98"/>
      <c r="L7" s="92" t="str">
        <f>IFERROR(VLOOKUP(D7,DB!A:I,9,0),"")</f>
        <v/>
      </c>
    </row>
    <row r="8" spans="1:16" ht="15" customHeight="1">
      <c r="A8" s="135"/>
      <c r="B8" s="135" t="str">
        <f>IFERROR(VLOOKUP(D8,DB!A:K,11,0),"")</f>
        <v>R4</v>
      </c>
      <c r="C8" s="94"/>
      <c r="D8" s="92" t="s">
        <v>39124</v>
      </c>
      <c r="E8" s="95"/>
      <c r="F8" s="96"/>
      <c r="G8" s="97">
        <f ca="1">IFERROR(NOW()-F8,"")</f>
        <v>45971.370642708331</v>
      </c>
      <c r="H8" s="96"/>
      <c r="I8" s="135" t="str">
        <f>IFERROR(VLOOKUP(D8,DB!A:F,6,0),"")</f>
        <v>SCECO</v>
      </c>
      <c r="J8" s="135" t="str">
        <f>IFERROR(VLOOKUP(D8,DB!A:G,7,0),"")</f>
        <v>Vandalized</v>
      </c>
      <c r="K8" s="98"/>
      <c r="L8" s="92" t="str">
        <f>IFERROR(VLOOKUP(D8,DB!A:I,9,0),"")</f>
        <v>Latis</v>
      </c>
    </row>
    <row r="9" spans="1:16" ht="15" customHeight="1">
      <c r="A9" s="135"/>
      <c r="B9" s="135" t="str">
        <f>IFERROR(VLOOKUP(D9,DB!A:K,11,0),"")</f>
        <v/>
      </c>
      <c r="C9" s="94"/>
      <c r="D9" s="92"/>
      <c r="E9" s="95"/>
      <c r="F9" s="96"/>
      <c r="G9" s="97">
        <f ca="1">IFERROR(NOW()-F9,"")</f>
        <v>45971.370642708331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45971.370642708331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45971.370642708331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45971.370642708331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45971.370642708331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45971.370642708331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45971.370642708331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45971.370642708331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45971.370642708331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45971.370642708331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45971.370642708331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45971.370642708331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45971.370642708331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45971.370642708331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45971.370642708331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45971.370642708331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45971.370642708331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45971.370642708331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45971.370642708331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45971.370642708331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45971.370642708331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45971.370642708331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45971.370642708331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45971.370642708331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45971.370642708331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45971.370642708331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45971.370642708331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45971.370642708331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45971.370642708331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45971.370642708331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45971.370642708331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45971.370642708331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45971.370642708331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45971.370642708331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45971.370642708331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45971.370642708331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45971.370642708331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45971.370642708331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45971.370642708331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45971.370642708331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45971.370642708331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45971.370642708331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45971.370642708331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45971.370642708331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45971.370642708331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45971.370642708331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45971.370642708331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45971.370642708331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45971.370642708331</v>
      </c>
      <c r="H57" s="96"/>
      <c r="I57" s="135" t="str">
        <f>IFERROR(VLOOKUP(D57,DB!A:F,6,0),"")</f>
        <v/>
      </c>
      <c r="J57" s="135" t="str">
        <f>IFERROR(VLOOKUP(D57,DB!A:G,7,0),"")</f>
        <v/>
      </c>
      <c r="K57" s="98"/>
      <c r="L57" s="92" t="str">
        <f>IFERROR(VLOOKUP(D57,DB!A:I,9,0),"")</f>
        <v/>
      </c>
    </row>
    <row r="58" spans="1:12" ht="15" customHeight="1">
      <c r="A58" s="150"/>
      <c r="B58" s="150" t="str">
        <f>IFERROR(VLOOKUP(D58,DB!A:K,11,0),"")</f>
        <v/>
      </c>
      <c r="C58" s="151"/>
      <c r="D58" s="152"/>
      <c r="E58" s="153"/>
      <c r="F58" s="154"/>
      <c r="G58" s="97">
        <f ca="1">IFERROR(NOW()-F58,"")</f>
        <v>45971.370642708331</v>
      </c>
      <c r="H58" s="154"/>
      <c r="I58" s="150" t="str">
        <f>IFERROR(VLOOKUP(D58,DB!A:F,6,0),"")</f>
        <v/>
      </c>
      <c r="J58" s="150" t="str">
        <f>IFERROR(VLOOKUP(D58,DB!A:G,7,0),"")</f>
        <v/>
      </c>
      <c r="K58" s="155"/>
      <c r="L58" s="152" t="str">
        <f>IFERROR(VLOOKUP(D58,DB!A:I,9,0),"")</f>
        <v/>
      </c>
    </row>
    <row r="59" spans="1:12" ht="15" customHeight="1">
      <c r="A59" s="150"/>
      <c r="B59" s="150" t="str">
        <f>IFERROR(VLOOKUP(D59,DB!A:K,11,0),"")</f>
        <v/>
      </c>
      <c r="C59" s="151"/>
      <c r="D59" s="152"/>
      <c r="E59" s="153"/>
      <c r="F59" s="154"/>
      <c r="G59" s="97">
        <f ca="1">IFERROR(NOW()-F59,"")</f>
        <v>45971.370642708331</v>
      </c>
      <c r="H59" s="154"/>
      <c r="I59" s="150" t="str">
        <f>IFERROR(VLOOKUP(D59,DB!A:F,6,0),"")</f>
        <v/>
      </c>
      <c r="J59" s="150" t="str">
        <f>IFERROR(VLOOKUP(D59,DB!A:G,7,0),"")</f>
        <v/>
      </c>
      <c r="K59" s="155"/>
      <c r="L59" s="152" t="str">
        <f>IFERROR(VLOOKUP(D59,DB!A:I,9,0),"")</f>
        <v/>
      </c>
    </row>
    <row r="60" spans="1:12" ht="15" customHeight="1">
      <c r="A60" s="150"/>
      <c r="B60" s="150" t="str">
        <f>IFERROR(VLOOKUP(D60,DB!A:K,11,0),"")</f>
        <v/>
      </c>
      <c r="C60" s="151"/>
      <c r="D60" s="152"/>
      <c r="E60" s="153"/>
      <c r="F60" s="154"/>
      <c r="G60" s="97">
        <f ca="1">IFERROR(NOW()-F60,"")</f>
        <v>45971.370642708331</v>
      </c>
      <c r="H60" s="154"/>
      <c r="I60" s="150" t="str">
        <f>IFERROR(VLOOKUP(D60,DB!A:F,6,0),"")</f>
        <v/>
      </c>
      <c r="J60" s="150" t="str">
        <f>IFERROR(VLOOKUP(D60,DB!A:G,7,0),"")</f>
        <v/>
      </c>
      <c r="K60" s="155"/>
      <c r="L60" s="152" t="str">
        <f>IFERROR(VLOOKUP(D60,DB!A:I,9,0),"")</f>
        <v/>
      </c>
    </row>
    <row r="61" spans="1:12" ht="15" customHeight="1">
      <c r="A61" s="150"/>
      <c r="B61" s="150" t="str">
        <f>IFERROR(VLOOKUP(D61,DB!A:K,11,0),"")</f>
        <v/>
      </c>
      <c r="C61" s="151"/>
      <c r="D61" s="152"/>
      <c r="E61" s="153"/>
      <c r="F61" s="154"/>
      <c r="G61" s="97">
        <f ca="1">IFERROR(NOW()-F61,"")</f>
        <v>45971.370642708331</v>
      </c>
      <c r="H61" s="154"/>
      <c r="I61" s="150" t="str">
        <f>IFERROR(VLOOKUP(D61,DB!A:F,6,0),"")</f>
        <v/>
      </c>
      <c r="J61" s="150" t="str">
        <f>IFERROR(VLOOKUP(D61,DB!A:G,7,0),"")</f>
        <v/>
      </c>
      <c r="K61" s="155"/>
      <c r="L61" s="152" t="str">
        <f>IFERROR(VLOOKUP(D61,DB!A:I,9,0),"")</f>
        <v/>
      </c>
    </row>
    <row r="62" spans="1:12" ht="15" customHeight="1">
      <c r="A62" s="150"/>
      <c r="B62" s="150" t="str">
        <f>IFERROR(VLOOKUP(D62,DB!A:K,11,0),"")</f>
        <v/>
      </c>
      <c r="C62" s="151"/>
      <c r="D62" s="152"/>
      <c r="E62" s="153"/>
      <c r="F62" s="154"/>
      <c r="G62" s="97">
        <f ca="1">IFERROR(NOW()-F62,"")</f>
        <v>45971.370642708331</v>
      </c>
      <c r="H62" s="154"/>
      <c r="I62" s="150" t="str">
        <f>IFERROR(VLOOKUP(D62,DB!A:F,6,0),"")</f>
        <v/>
      </c>
      <c r="J62" s="150" t="str">
        <f>IFERROR(VLOOKUP(D62,DB!A:G,7,0),"")</f>
        <v/>
      </c>
      <c r="K62" s="155"/>
      <c r="L62" s="152" t="str">
        <f>IFERROR(VLOOKUP(D62,DB!A:I,9,0),"")</f>
        <v/>
      </c>
    </row>
    <row r="63" spans="1:12" ht="15" customHeight="1">
      <c r="A63" s="150"/>
      <c r="B63" s="150" t="str">
        <f>IFERROR(VLOOKUP(D63,DB!A:K,11,0),"")</f>
        <v/>
      </c>
      <c r="C63" s="151"/>
      <c r="D63" s="152"/>
      <c r="E63" s="153"/>
      <c r="F63" s="154"/>
      <c r="G63" s="97">
        <f ca="1">IFERROR(NOW()-F63,"")</f>
        <v>45971.370642708331</v>
      </c>
      <c r="H63" s="154"/>
      <c r="I63" s="150" t="str">
        <f>IFERROR(VLOOKUP(D63,DB!A:F,6,0),"")</f>
        <v/>
      </c>
      <c r="J63" s="150" t="str">
        <f>IFERROR(VLOOKUP(D63,DB!A:G,7,0),"")</f>
        <v/>
      </c>
      <c r="K63" s="155"/>
      <c r="L63" s="152" t="str">
        <f>IFERROR(VLOOKUP(D63,DB!A:I,9,0),"")</f>
        <v/>
      </c>
    </row>
    <row r="64" spans="1:12" ht="15" customHeight="1">
      <c r="A64" s="150"/>
      <c r="B64" s="150" t="str">
        <f>IFERROR(VLOOKUP(D64,DB!A:K,11,0),"")</f>
        <v/>
      </c>
      <c r="C64" s="151"/>
      <c r="D64" s="152"/>
      <c r="E64" s="153"/>
      <c r="F64" s="154"/>
      <c r="G64" s="97">
        <f ca="1">IFERROR(NOW()-F64,"")</f>
        <v>45971.370642708331</v>
      </c>
      <c r="H64" s="154"/>
      <c r="I64" s="150" t="str">
        <f>IFERROR(VLOOKUP(D64,DB!A:F,6,0),"")</f>
        <v/>
      </c>
      <c r="J64" s="150" t="str">
        <f>IFERROR(VLOOKUP(D64,DB!A:G,7,0),"")</f>
        <v/>
      </c>
      <c r="K64" s="155"/>
      <c r="L64" s="152" t="str">
        <f>IFERROR(VLOOKUP(D64,DB!A:I,9,0),"")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39125</v>
      </c>
      <c r="B2" s="37" t="str">
        <f>IFERROR(VLOOKUP(D2,DB!A:K,11,0),"")</f>
        <v>R5</v>
      </c>
      <c r="C2" s="37">
        <v>3</v>
      </c>
      <c r="D2" s="107" t="s">
        <v>36011</v>
      </c>
      <c r="E2" s="37" t="s">
        <v>39021</v>
      </c>
      <c r="F2" s="38">
        <v>45891.832060185188</v>
      </c>
      <c r="G2" s="116">
        <f ca="1">IFERROR(NOW()-F2,"")</f>
        <v>79.538582523142395</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39104</v>
      </c>
      <c r="F3" s="38">
        <v>45926.188877314817</v>
      </c>
      <c r="G3" s="116">
        <f t="shared" ref="G3" ca="1" si="0">IFERROR(NOW()-F3,"")</f>
        <v>45.18176539351407</v>
      </c>
      <c r="H3" s="38">
        <v>45926.158159722225</v>
      </c>
      <c r="I3" s="37" t="str">
        <f>IFERROR(VLOOKUP(D3,DB!A:F,6,0),"")</f>
        <v>SCECO</v>
      </c>
      <c r="J3" s="37" t="str">
        <f>IFERROR(VLOOKUP(D3,DB!A:G,7,0),"")</f>
        <v>Good</v>
      </c>
      <c r="K3" s="37" t="s">
        <v>39128</v>
      </c>
      <c r="L3" s="37" t="str">
        <f>IFERROR(VLOOKUP(D3,DB!A:I,9,0),"")</f>
        <v>Latis</v>
      </c>
      <c r="M3" s="106"/>
    </row>
    <row r="4" spans="1:13" ht="48" customHeight="1">
      <c r="A4" s="124" t="s">
        <v>39129</v>
      </c>
      <c r="B4" s="124" t="str">
        <f>IFERROR(VLOOKUP(D4,DB!A:K,11,0),"")</f>
        <v>R5</v>
      </c>
      <c r="C4" s="124">
        <v>1</v>
      </c>
      <c r="D4" s="124" t="s">
        <v>34758</v>
      </c>
      <c r="E4" s="124" t="s">
        <v>39104</v>
      </c>
      <c r="F4" s="125">
        <v>45948.661111111112</v>
      </c>
      <c r="G4" s="126">
        <f t="shared" ref="G4:G45" ca="1" si="1">IFERROR(NOW()-F4,"")</f>
        <v>22.709531597218302</v>
      </c>
      <c r="H4" s="125">
        <v>45948.661111111112</v>
      </c>
      <c r="I4" s="124" t="str">
        <f>IFERROR(VLOOKUP(D4,DB!A:F,6,0),"")</f>
        <v>SCECO</v>
      </c>
      <c r="J4" s="124" t="str">
        <f>IFERROR(VLOOKUP(D4,DB!A:G,7,0),"")</f>
        <v>Dead</v>
      </c>
      <c r="K4" s="124" t="s">
        <v>39130</v>
      </c>
      <c r="L4" s="124" t="str">
        <f>IFERROR(VLOOKUP(D4,DB!A:I,9,0),"")</f>
        <v>Latis</v>
      </c>
    </row>
    <row r="5" spans="1:13" ht="30.75">
      <c r="A5" s="124" t="s">
        <v>39131</v>
      </c>
      <c r="B5" s="124" t="s">
        <v>5443</v>
      </c>
      <c r="C5" s="124">
        <v>1</v>
      </c>
      <c r="D5" s="124" t="s">
        <v>32330</v>
      </c>
      <c r="E5" s="124" t="s">
        <v>39021</v>
      </c>
      <c r="F5" s="125">
        <v>45968.848599537036</v>
      </c>
      <c r="G5" s="126">
        <v>0.54726851851851854</v>
      </c>
      <c r="H5" s="125">
        <v>45968.827465277776</v>
      </c>
      <c r="I5" s="124" t="s">
        <v>22</v>
      </c>
      <c r="J5" s="124" t="s">
        <v>65</v>
      </c>
      <c r="K5" s="124" t="s">
        <v>39132</v>
      </c>
      <c r="L5" s="124" t="s">
        <v>8145</v>
      </c>
    </row>
    <row r="6" spans="1:13">
      <c r="A6" s="124"/>
      <c r="B6" s="124" t="str">
        <f>IFERROR(VLOOKUP(D6,DB!A:K,11,0),"")</f>
        <v/>
      </c>
      <c r="C6" s="124"/>
      <c r="D6" s="124"/>
      <c r="E6" s="124"/>
      <c r="F6" s="125"/>
      <c r="G6" s="126">
        <f t="shared" ca="1" si="1"/>
        <v>45971.370642708331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45971.370642708331</v>
      </c>
      <c r="H7" s="125"/>
      <c r="I7" s="124" t="str">
        <f>IFERROR(VLOOKUP(D7,DB!A:F,6,0),"")</f>
        <v/>
      </c>
      <c r="J7" s="124" t="str">
        <f>IFERROR(VLOOKUP(D7,DB!A:G,7,0),"")</f>
        <v/>
      </c>
      <c r="K7" s="124"/>
      <c r="L7" s="124" t="str">
        <f>IFERROR(VLOOKUP(D7,DB!A:I,9,0),"")</f>
        <v/>
      </c>
    </row>
    <row r="8" spans="1:13">
      <c r="A8" s="124"/>
      <c r="B8" s="124" t="str">
        <f>IFERROR(VLOOKUP(D8,DB!A:K,11,0),"")</f>
        <v/>
      </c>
      <c r="C8" s="124"/>
      <c r="D8" s="149"/>
      <c r="E8" s="124"/>
      <c r="F8" s="125"/>
      <c r="G8" s="126">
        <f t="shared" ca="1" si="1"/>
        <v>45971.370642708331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45971.370642708331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45971.370642708331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45971.370642708331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45971.370642708331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45971.370642708331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45971.370642708331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45971.370642708331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45971.370642708331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45971.370642708331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45971.370642708331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45971.370642708331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45971.370642708331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45971.370642708331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45971.370642708331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45971.370642708331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45971.370642708331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45971.370642708331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45971.370642708331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45971.370642708331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45971.370642708331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45971.370642708331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45971.370642708331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45971.370642708331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45971.370642708331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45971.370642708331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45971.370642708331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45971.370642708331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45971.370642708331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45971.370642708331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45971.370642708331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45971.370642708331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45971.370642708331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45971.370642708331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45971.370642708331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45971.370642708331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45971.370642708331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45971.370642708331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45971.370642708331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45971.370642708331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45971.370642708331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45971.370642708331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45971.370642708331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45971.370642708331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45971.370642708331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45971.370642708331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45971.370642708331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45971.370642708331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45971.370642708331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45971.370642708331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45971.370642708331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45971.370642708331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45971.370642708331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45971.370642708331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45971.370642708331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45971.370642708331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45971.370642708331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45971.370642708331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45971.370642708331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45971.370642708331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45971.370642708331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45971.370642708331</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45971.370642708331</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45971.370642708331</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45971.370642708331</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45971.370642708331</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45971.370642708331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45971.370642708331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45971.370642708331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45971.370642708331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45971.370642708331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45971.370642708331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45971.370642708331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45971.370642708331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45971.370642708331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45971.370642708331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45971.370642708331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45971.370642708331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45971.370642708331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45971.370642708331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45971.370642708331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45971.370642708331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45971.370642708331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45971.370642708331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45971.370642708331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45971.370642708331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45971.370642708331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45971.370642708331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45971.370642708331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45971.370642708331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45971.370642708331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45971.370642708331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45971.370642708331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45971.370642708331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45971.370642708331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45971.370642708331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45971.370642708331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45971.370642708331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45971.370642708331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45971.370642708331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45971.370642708331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45971.370642708331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45971.370642708331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45971.370642708331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45971.370642708331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45971.370642708331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45971.370642708331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45971.370642708331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45971.370642708331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45971.370642708331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45971.370642708331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45971.370642708331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45971.370642708331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45971.370642708331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45971.370642708331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45971.370642708331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45971.370642708331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45971.370642708331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45971.370642708331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45971.370642708331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45971.370642708331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45971.370642708331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45971.370642708331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45971.370642708331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45971.370642708331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45971.370642708331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45971.370642708331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45971.370642708331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45971.370642708331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45971.370642708331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45971.370642708331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45971.370642708331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45971.370642708331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45971.370642708331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45971.370642708331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45971.370642708331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45971.370642708331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45971.370642708331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45971.370642708331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45971.370642708331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45971.370642708331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45971.370642708331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45971.370642708331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45971.370642708331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45971.370642708331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45971.370642708331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45971.370642708331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45971.370642708331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45971.370642708331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45971.370642708331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45971.370642708331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45971.370642708331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45971.370642708331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45971.370642708331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45971.370642708331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45971.370642708331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45971.370642708331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45971.370642708331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45971.370642708331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45971.370642708331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45971.370642708331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45971.370642708331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45971.370642708331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45971.370642708331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45971.370642708331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45971.370642708331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45971.370642708331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45971.370642708331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45971.370642708331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45971.370642708331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45971.370642708331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45971.370642708331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45971.370642708331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45971.370642708331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45971.370642708331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45971.370642708331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45971.370642708331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45971.370642708331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45971.370642708331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45971.370642708331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45971.370642708331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45971.370642708331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45971.370642708331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45971.370642708331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45971.370642708331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45971.370642708331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45971.370642708331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45971.370642708331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45971.370642708331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45971.370642708331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45971.370642708331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45971.370642708331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45971.370642708331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45971.370642708331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45971.370642708331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45971.370642708331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45971.370642708331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45971.370642708331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45971.370642708331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45971.370642708331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45971.370642708331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45971.370642708331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45971.370642708331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45971.370642708331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45971.370642708331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45971.370642708331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45971.370642708331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45971.370642708331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45971.370642708331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45971.370642708331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45971.370642708331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45971.370642708331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45971.370642708331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45971.370642708331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45971.370642708331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45971.370642708331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45971.370642708331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45971.370642708331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45971.370642708331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45971.370642708331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45971.370642708331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45971.370642708331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45971.370642708331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45971.370642708331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45971.370642708331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45971.370642708331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45971.370642708331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45971.370642708331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45971.370642708331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45971.370642708331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45971.370642708331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45971.370642708331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45971.370642708331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45971.370642708331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45971.370642708331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45971.370642708331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45971.370642708331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45971.370642708331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45971.370642708331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45971.370642708331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45971.370642708331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45971.370642708331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45971.370642708331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45971.370642708331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45971.370642708331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45971.370642708331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45971.370642708331</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45971.370642708331</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45971.370642708331</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2"/>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57"/>
      <c r="E2" s="124"/>
      <c r="F2" s="143"/>
      <c r="G2" s="105">
        <f t="shared" ref="G2:G10" ca="1" si="0">IFERROR(NOW()-F2,"-")</f>
        <v>45971.370642708331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57"/>
      <c r="E3" s="124"/>
      <c r="F3" s="143"/>
      <c r="G3" s="105">
        <f t="shared" ca="1" si="0"/>
        <v>45971.370642708331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45971.370642708331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45971.370642708331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45971.370642708331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45971.370642708331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45971.370642708331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45971.370642708331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45971.370642708331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ref="G11:G74" ca="1" si="1">IFERROR(NOW()-F11,"-")</f>
        <v>45971.370642708331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45971.370642708331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45971.370642708331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45971.370642708331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45971.370642708331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45971.370642708331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45971.370642708331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45971.370642708331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45971.370642708331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45971.370642708331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45971.370642708331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45971.370642708331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45971.370642708331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45971.370642708331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45971.370642708331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45971.370642708331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45971.370642708331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45971.370642708331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45971.370642708331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45971.370642708331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45971.370642708331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45971.370642708331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45971.370642708331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45971.370642708331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45971.370642708331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45971.370642708331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45971.370642708331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45971.370642708331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45971.370642708331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45971.370642708331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45971.370642708331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45971.370642708331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45971.370642708331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45971.370642708331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45971.370642708331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45971.370642708331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45971.370642708331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45971.370642708331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45971.370642708331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45971.370642708331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45971.370642708331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45971.370642708331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45971.370642708331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45971.370642708331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45971.370642708331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45971.370642708331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45971.370642708331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45971.370642708331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45971.370642708331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45971.370642708331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45971.370642708331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45971.370642708331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45971.370642708331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45971.370642708331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45971.370642708331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45971.370642708331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45971.370642708331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45971.370642708331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45971.370642708331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45971.370642708331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45971.370642708331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45971.370642708331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45971.370642708331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45971.370642708331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ref="G75:G138" ca="1" si="2">IFERROR(NOW()-F75,"-")</f>
        <v>45971.370642708331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45971.370642708331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45971.370642708331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45971.370642708331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45971.370642708331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45971.370642708331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45971.370642708331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45971.370642708331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45971.370642708331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45971.370642708331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45971.370642708331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45971.370642708331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45971.370642708331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45971.370642708331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45971.370642708331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45971.370642708331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45971.370642708331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45971.370642708331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45971.370642708331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45971.370642708331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45971.370642708331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45971.370642708331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45971.370642708331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45971.370642708331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45971.370642708331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45971.370642708331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45971.370642708331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45971.370642708331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45971.370642708331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45971.370642708331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45971.370642708331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45971.370642708331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45971.370642708331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45971.370642708331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45971.370642708331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45971.370642708331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45971.370642708331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45971.370642708331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45971.370642708331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45971.370642708331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45971.370642708331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45971.370642708331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45971.370642708331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45971.370642708331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45971.370642708331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45971.370642708331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45971.370642708331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45971.370642708331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45971.370642708331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45971.370642708331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45971.370642708331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45971.370642708331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45971.370642708331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45971.370642708331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45971.370642708331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45971.370642708331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45971.370642708331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45971.370642708331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45971.370642708331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45971.370642708331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45971.370642708331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45971.370642708331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45971.370642708331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45971.370642708331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ref="G139:G172" ca="1" si="3">IFERROR(NOW()-F139,"-")</f>
        <v>45971.370642708331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45971.370642708331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45971.370642708331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45971.370642708331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45971.370642708331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45971.370642708331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45971.370642708331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45971.370642708331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45971.370642708331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45971.370642708331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45971.370642708331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45971.370642708331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45971.370642708331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45971.370642708331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45971.370642708331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45971.370642708331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45971.370642708331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45971.370642708331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45971.370642708331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45971.370642708331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45971.370642708331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45971.370642708331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45971.370642708331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45971.370642708331</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45971.370642708331</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45971.370642708331</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45971.370642708331</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45971.370642708331</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45971.370642708331</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45971.370642708331</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45971.370642708331</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45971.370642708331</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45971.370642708331</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45971.370642708331</v>
      </c>
      <c r="H172" s="143"/>
      <c r="I172" s="141" t="str">
        <f>IFERROR(VLOOKUP(D172,DB!A:F,6,0),"")</f>
        <v/>
      </c>
      <c r="J172" s="141" t="str">
        <f>IFERROR(VLOOKUP(D172,DB!A:G,7,0),"")</f>
        <v/>
      </c>
      <c r="K172" s="144"/>
      <c r="L172" s="145" t="str">
        <f>IFERROR(VLOOKUP(D172,DB!A:I,9,0),"")</f>
        <v/>
      </c>
    </row>
  </sheetData>
  <dataValidations count="2">
    <dataValidation allowBlank="1" showInputMessage="1" showErrorMessage="1" sqref="E1" xr:uid="{9E1BC488-8814-4F8A-8DBE-742B3278AB71}"/>
    <dataValidation type="list" allowBlank="1" showInputMessage="1" showErrorMessage="1" sqref="E4:E1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2025-11-10T05:54:00Z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